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ercentages" sheetId="1" r:id="rId4"/>
    <sheet name="Ranking by CIP Concentration" sheetId="2" r:id="rId5"/>
    <sheet name="Tax Rates" sheetId="3" r:id="rId6"/>
    <sheet name="Andrew" sheetId="4" r:id="rId7"/>
    <sheet name="Single Rate" sheetId="5" r:id="rId8"/>
  </sheets>
</workbook>
</file>

<file path=xl/sharedStrings.xml><?xml version="1.0" encoding="utf-8"?>
<sst xmlns="http://schemas.openxmlformats.org/spreadsheetml/2006/main" uniqueCount="758">
  <si>
    <t>DOR Code</t>
  </si>
  <si>
    <t>Municipality</t>
  </si>
  <si>
    <t>Fiscal Year</t>
  </si>
  <si>
    <t>Residential</t>
  </si>
  <si>
    <t>Open Space</t>
  </si>
  <si>
    <t>Commercial</t>
  </si>
  <si>
    <t>Industrial</t>
  </si>
  <si>
    <t>Personal Property</t>
  </si>
  <si>
    <t>Split Rate</t>
  </si>
  <si>
    <t>Total CIP</t>
  </si>
  <si>
    <t>Total</t>
  </si>
  <si>
    <t>RO% of Total</t>
  </si>
  <si>
    <t>CIP% of Total</t>
  </si>
  <si>
    <t>CIP Assets in Split Rate Communities</t>
  </si>
  <si>
    <t>Residential Assessments in Communities That Pay a Tax Rate Low Than Southborough’s</t>
  </si>
  <si>
    <t>CIP Assessments in Communities with a Tax Rate Higher than Southborough’s</t>
  </si>
  <si>
    <t>001</t>
  </si>
  <si>
    <t>Abington</t>
  </si>
  <si>
    <t>2022</t>
  </si>
  <si>
    <t>002</t>
  </si>
  <si>
    <t>Acton</t>
  </si>
  <si>
    <t>003</t>
  </si>
  <si>
    <t>Acushnet</t>
  </si>
  <si>
    <t>004</t>
  </si>
  <si>
    <t>Adams</t>
  </si>
  <si>
    <t>005</t>
  </si>
  <si>
    <t>Agawam</t>
  </si>
  <si>
    <t>006</t>
  </si>
  <si>
    <t>Alford</t>
  </si>
  <si>
    <t>007</t>
  </si>
  <si>
    <t>Amesbury</t>
  </si>
  <si>
    <t>008</t>
  </si>
  <si>
    <t>Amherst</t>
  </si>
  <si>
    <t>009</t>
  </si>
  <si>
    <t>Andover</t>
  </si>
  <si>
    <t>010</t>
  </si>
  <si>
    <t>Arlington</t>
  </si>
  <si>
    <t>011</t>
  </si>
  <si>
    <t>Ashburnham</t>
  </si>
  <si>
    <t>012</t>
  </si>
  <si>
    <t>Ashby</t>
  </si>
  <si>
    <t>013</t>
  </si>
  <si>
    <t>Ashfield</t>
  </si>
  <si>
    <t>014</t>
  </si>
  <si>
    <t>Ashland</t>
  </si>
  <si>
    <t>015</t>
  </si>
  <si>
    <t>Athol</t>
  </si>
  <si>
    <t>016</t>
  </si>
  <si>
    <t>Attleboro</t>
  </si>
  <si>
    <t>017</t>
  </si>
  <si>
    <t>Auburn</t>
  </si>
  <si>
    <t>018</t>
  </si>
  <si>
    <t>Avon</t>
  </si>
  <si>
    <t>019</t>
  </si>
  <si>
    <t>Ayer</t>
  </si>
  <si>
    <t>020</t>
  </si>
  <si>
    <t>Barnstable</t>
  </si>
  <si>
    <t>021</t>
  </si>
  <si>
    <t>Barre</t>
  </si>
  <si>
    <t>022</t>
  </si>
  <si>
    <t>Becket</t>
  </si>
  <si>
    <t>023</t>
  </si>
  <si>
    <t>Bedford</t>
  </si>
  <si>
    <t>024</t>
  </si>
  <si>
    <t>Belchertown</t>
  </si>
  <si>
    <t>025</t>
  </si>
  <si>
    <t>Bellingham</t>
  </si>
  <si>
    <t>026</t>
  </si>
  <si>
    <t>Belmont</t>
  </si>
  <si>
    <t>027</t>
  </si>
  <si>
    <t>Berkley</t>
  </si>
  <si>
    <t>028</t>
  </si>
  <si>
    <t>Berlin</t>
  </si>
  <si>
    <t>029</t>
  </si>
  <si>
    <t>Bernardston</t>
  </si>
  <si>
    <t>030</t>
  </si>
  <si>
    <t>Beverly</t>
  </si>
  <si>
    <t>031</t>
  </si>
  <si>
    <t>Billerica</t>
  </si>
  <si>
    <t>032</t>
  </si>
  <si>
    <t>Blackstone</t>
  </si>
  <si>
    <t>033</t>
  </si>
  <si>
    <t>Blandford</t>
  </si>
  <si>
    <t>034</t>
  </si>
  <si>
    <t>Bolton</t>
  </si>
  <si>
    <t>035</t>
  </si>
  <si>
    <t>Boston</t>
  </si>
  <si>
    <t>036</t>
  </si>
  <si>
    <t>Bourne</t>
  </si>
  <si>
    <t>037</t>
  </si>
  <si>
    <t>Boxborough</t>
  </si>
  <si>
    <t>038</t>
  </si>
  <si>
    <t>Boxford</t>
  </si>
  <si>
    <t>039</t>
  </si>
  <si>
    <t>Boylston</t>
  </si>
  <si>
    <t>040</t>
  </si>
  <si>
    <t>Braintree</t>
  </si>
  <si>
    <t>041</t>
  </si>
  <si>
    <t>Brewster</t>
  </si>
  <si>
    <t>042</t>
  </si>
  <si>
    <t>Bridgewater</t>
  </si>
  <si>
    <t>043</t>
  </si>
  <si>
    <t>Brimfield</t>
  </si>
  <si>
    <t>044</t>
  </si>
  <si>
    <t>Brockton</t>
  </si>
  <si>
    <t>045</t>
  </si>
  <si>
    <t>Brookfield</t>
  </si>
  <si>
    <t>046</t>
  </si>
  <si>
    <t>Brookline</t>
  </si>
  <si>
    <t>047</t>
  </si>
  <si>
    <t>Buckland</t>
  </si>
  <si>
    <t>048</t>
  </si>
  <si>
    <t>Burlington</t>
  </si>
  <si>
    <t>049</t>
  </si>
  <si>
    <t>Cambridge</t>
  </si>
  <si>
    <t>050</t>
  </si>
  <si>
    <t>Canton</t>
  </si>
  <si>
    <t>051</t>
  </si>
  <si>
    <t>Carlisle</t>
  </si>
  <si>
    <t>052</t>
  </si>
  <si>
    <t>Carver</t>
  </si>
  <si>
    <t>053</t>
  </si>
  <si>
    <t>Charlemont</t>
  </si>
  <si>
    <t>054</t>
  </si>
  <si>
    <t>Charlton</t>
  </si>
  <si>
    <t>055</t>
  </si>
  <si>
    <t>Chatham</t>
  </si>
  <si>
    <t>056</t>
  </si>
  <si>
    <t>Chelmsford</t>
  </si>
  <si>
    <t>057</t>
  </si>
  <si>
    <t>Chelsea</t>
  </si>
  <si>
    <t>058</t>
  </si>
  <si>
    <t>Cheshire</t>
  </si>
  <si>
    <t>059</t>
  </si>
  <si>
    <t>Chester</t>
  </si>
  <si>
    <t>060</t>
  </si>
  <si>
    <t>Chesterfield</t>
  </si>
  <si>
    <t>061</t>
  </si>
  <si>
    <t>Chicopee</t>
  </si>
  <si>
    <t>062</t>
  </si>
  <si>
    <t>Chilmark</t>
  </si>
  <si>
    <t>063</t>
  </si>
  <si>
    <t>Clarksburg</t>
  </si>
  <si>
    <t>064</t>
  </si>
  <si>
    <t>Clinton</t>
  </si>
  <si>
    <t>065</t>
  </si>
  <si>
    <t>Cohasset</t>
  </si>
  <si>
    <t>066</t>
  </si>
  <si>
    <t>Colrain</t>
  </si>
  <si>
    <t>067</t>
  </si>
  <si>
    <t>Concord</t>
  </si>
  <si>
    <t>068</t>
  </si>
  <si>
    <t>Conway</t>
  </si>
  <si>
    <t>069</t>
  </si>
  <si>
    <t>Cummington</t>
  </si>
  <si>
    <t>070</t>
  </si>
  <si>
    <t>Dalton</t>
  </si>
  <si>
    <t>071</t>
  </si>
  <si>
    <t>Danvers</t>
  </si>
  <si>
    <t>072</t>
  </si>
  <si>
    <t>Dartmouth</t>
  </si>
  <si>
    <t>073</t>
  </si>
  <si>
    <t>Dedham</t>
  </si>
  <si>
    <t>074</t>
  </si>
  <si>
    <t>Deerfield</t>
  </si>
  <si>
    <t>075</t>
  </si>
  <si>
    <t>Dennis</t>
  </si>
  <si>
    <t>076</t>
  </si>
  <si>
    <t>Dighton</t>
  </si>
  <si>
    <t>077</t>
  </si>
  <si>
    <t>Douglas</t>
  </si>
  <si>
    <t>078</t>
  </si>
  <si>
    <t>Dover</t>
  </si>
  <si>
    <t>079</t>
  </si>
  <si>
    <t>Dracut</t>
  </si>
  <si>
    <t>080</t>
  </si>
  <si>
    <t>Dudley</t>
  </si>
  <si>
    <t>081</t>
  </si>
  <si>
    <t>Dunstable</t>
  </si>
  <si>
    <t>082</t>
  </si>
  <si>
    <t>Duxbury</t>
  </si>
  <si>
    <t>083</t>
  </si>
  <si>
    <t>East Bridgewater</t>
  </si>
  <si>
    <t>084</t>
  </si>
  <si>
    <t>East Brookfield</t>
  </si>
  <si>
    <t>085</t>
  </si>
  <si>
    <t>East Longmeadow</t>
  </si>
  <si>
    <t>086</t>
  </si>
  <si>
    <t>Eastham</t>
  </si>
  <si>
    <t>087</t>
  </si>
  <si>
    <t>Easthampton</t>
  </si>
  <si>
    <t>088</t>
  </si>
  <si>
    <t>Easton</t>
  </si>
  <si>
    <t>089</t>
  </si>
  <si>
    <t>Edgartown</t>
  </si>
  <si>
    <t>090</t>
  </si>
  <si>
    <t>Egremont</t>
  </si>
  <si>
    <t>091</t>
  </si>
  <si>
    <t>Erving</t>
  </si>
  <si>
    <t>092</t>
  </si>
  <si>
    <t>Essex</t>
  </si>
  <si>
    <t>093</t>
  </si>
  <si>
    <t>Everett</t>
  </si>
  <si>
    <t>094</t>
  </si>
  <si>
    <t>Fairhaven</t>
  </si>
  <si>
    <t>095</t>
  </si>
  <si>
    <t>Fall River</t>
  </si>
  <si>
    <t>096</t>
  </si>
  <si>
    <t>Falmouth</t>
  </si>
  <si>
    <t>097</t>
  </si>
  <si>
    <t>Fitchburg</t>
  </si>
  <si>
    <t>098</t>
  </si>
  <si>
    <t>Florida</t>
  </si>
  <si>
    <t>099</t>
  </si>
  <si>
    <t>Foxborough</t>
  </si>
  <si>
    <t>100</t>
  </si>
  <si>
    <t>Framingham</t>
  </si>
  <si>
    <t>101</t>
  </si>
  <si>
    <t>Franklin</t>
  </si>
  <si>
    <t>102</t>
  </si>
  <si>
    <t>Freetown</t>
  </si>
  <si>
    <t>103</t>
  </si>
  <si>
    <t>Gardner</t>
  </si>
  <si>
    <t>104</t>
  </si>
  <si>
    <t>Aquinnah</t>
  </si>
  <si>
    <t>105</t>
  </si>
  <si>
    <t>Georgetown</t>
  </si>
  <si>
    <t>106</t>
  </si>
  <si>
    <t>Gill</t>
  </si>
  <si>
    <t>107</t>
  </si>
  <si>
    <t>Gloucester</t>
  </si>
  <si>
    <t>108</t>
  </si>
  <si>
    <t>Goshen</t>
  </si>
  <si>
    <t>109</t>
  </si>
  <si>
    <t>Gosnold</t>
  </si>
  <si>
    <t>110</t>
  </si>
  <si>
    <t>Grafton</t>
  </si>
  <si>
    <t>111</t>
  </si>
  <si>
    <t>Granby</t>
  </si>
  <si>
    <t>112</t>
  </si>
  <si>
    <t>Granville</t>
  </si>
  <si>
    <t>113</t>
  </si>
  <si>
    <t>Great Barrington</t>
  </si>
  <si>
    <t>114</t>
  </si>
  <si>
    <t>Greenfield</t>
  </si>
  <si>
    <t>115</t>
  </si>
  <si>
    <t>Groton</t>
  </si>
  <si>
    <t>116</t>
  </si>
  <si>
    <t>Groveland</t>
  </si>
  <si>
    <t>117</t>
  </si>
  <si>
    <t>Hadley</t>
  </si>
  <si>
    <t>118</t>
  </si>
  <si>
    <t>Halifax</t>
  </si>
  <si>
    <t>119</t>
  </si>
  <si>
    <t>Hamilton</t>
  </si>
  <si>
    <t>120</t>
  </si>
  <si>
    <t>Hampden</t>
  </si>
  <si>
    <t>121</t>
  </si>
  <si>
    <t>Hancock</t>
  </si>
  <si>
    <t>122</t>
  </si>
  <si>
    <t>Hanover</t>
  </si>
  <si>
    <t>123</t>
  </si>
  <si>
    <t>Hanson</t>
  </si>
  <si>
    <t>124</t>
  </si>
  <si>
    <t>Hardwick</t>
  </si>
  <si>
    <t>125</t>
  </si>
  <si>
    <t>Harvard</t>
  </si>
  <si>
    <t>126</t>
  </si>
  <si>
    <t>Harwich</t>
  </si>
  <si>
    <t>127</t>
  </si>
  <si>
    <t>Hatfield</t>
  </si>
  <si>
    <t>128</t>
  </si>
  <si>
    <t>Haverhill</t>
  </si>
  <si>
    <t>129</t>
  </si>
  <si>
    <t>Hawley</t>
  </si>
  <si>
    <t>130</t>
  </si>
  <si>
    <t>Heath</t>
  </si>
  <si>
    <t>131</t>
  </si>
  <si>
    <t>Hingham</t>
  </si>
  <si>
    <t>132</t>
  </si>
  <si>
    <t>Hinsdale</t>
  </si>
  <si>
    <t>133</t>
  </si>
  <si>
    <t>Holbrook</t>
  </si>
  <si>
    <t>134</t>
  </si>
  <si>
    <t>Holden</t>
  </si>
  <si>
    <t>135</t>
  </si>
  <si>
    <t>Holland</t>
  </si>
  <si>
    <t>136</t>
  </si>
  <si>
    <t>Holliston</t>
  </si>
  <si>
    <t>137</t>
  </si>
  <si>
    <t>Holyoke</t>
  </si>
  <si>
    <t>138</t>
  </si>
  <si>
    <t>Hopedale</t>
  </si>
  <si>
    <t>139</t>
  </si>
  <si>
    <t>Hopkinton</t>
  </si>
  <si>
    <t>140</t>
  </si>
  <si>
    <t>Hubbardston</t>
  </si>
  <si>
    <t>141</t>
  </si>
  <si>
    <t>Hudson</t>
  </si>
  <si>
    <t>142</t>
  </si>
  <si>
    <t>Hull</t>
  </si>
  <si>
    <t>143</t>
  </si>
  <si>
    <t>Huntington</t>
  </si>
  <si>
    <t>144</t>
  </si>
  <si>
    <t>Ipswich</t>
  </si>
  <si>
    <t>145</t>
  </si>
  <si>
    <t>Kingston</t>
  </si>
  <si>
    <t>146</t>
  </si>
  <si>
    <t>Lakeville</t>
  </si>
  <si>
    <t>147</t>
  </si>
  <si>
    <t>Lancaster</t>
  </si>
  <si>
    <t>148</t>
  </si>
  <si>
    <t>Lanesborough</t>
  </si>
  <si>
    <t>149</t>
  </si>
  <si>
    <t>Lawrence</t>
  </si>
  <si>
    <t>150</t>
  </si>
  <si>
    <t>Lee</t>
  </si>
  <si>
    <t>151</t>
  </si>
  <si>
    <t>Leicester</t>
  </si>
  <si>
    <t>152</t>
  </si>
  <si>
    <t>Lenox</t>
  </si>
  <si>
    <t>153</t>
  </si>
  <si>
    <t>Leominster</t>
  </si>
  <si>
    <t>154</t>
  </si>
  <si>
    <t>Leverett</t>
  </si>
  <si>
    <t>155</t>
  </si>
  <si>
    <t>Lexington</t>
  </si>
  <si>
    <t>156</t>
  </si>
  <si>
    <t>Leyden</t>
  </si>
  <si>
    <t>157</t>
  </si>
  <si>
    <t>Lincoln</t>
  </si>
  <si>
    <t>158</t>
  </si>
  <si>
    <t>Littleton</t>
  </si>
  <si>
    <t>159</t>
  </si>
  <si>
    <t>Longmeadow</t>
  </si>
  <si>
    <t>160</t>
  </si>
  <si>
    <t>Lowell</t>
  </si>
  <si>
    <t>161</t>
  </si>
  <si>
    <t>Ludlow</t>
  </si>
  <si>
    <t>162</t>
  </si>
  <si>
    <t>Lunenburg</t>
  </si>
  <si>
    <t>163</t>
  </si>
  <si>
    <t>Lynn</t>
  </si>
  <si>
    <t>164</t>
  </si>
  <si>
    <t>Lynnfield</t>
  </si>
  <si>
    <t>165</t>
  </si>
  <si>
    <t>Malden</t>
  </si>
  <si>
    <t>166</t>
  </si>
  <si>
    <t>Manchester By The Sea</t>
  </si>
  <si>
    <t>167</t>
  </si>
  <si>
    <t>Mansfield</t>
  </si>
  <si>
    <t>168</t>
  </si>
  <si>
    <t>Marblehead</t>
  </si>
  <si>
    <t>169</t>
  </si>
  <si>
    <t>Marion</t>
  </si>
  <si>
    <t>170</t>
  </si>
  <si>
    <t>Marlborough</t>
  </si>
  <si>
    <t>171</t>
  </si>
  <si>
    <t>Marshfield</t>
  </si>
  <si>
    <t>172</t>
  </si>
  <si>
    <t>Mashpee</t>
  </si>
  <si>
    <t>173</t>
  </si>
  <si>
    <t>Mattapoisett</t>
  </si>
  <si>
    <t>174</t>
  </si>
  <si>
    <t>Maynard</t>
  </si>
  <si>
    <t>175</t>
  </si>
  <si>
    <t>Medfield</t>
  </si>
  <si>
    <t>176</t>
  </si>
  <si>
    <t>Medford</t>
  </si>
  <si>
    <t>177</t>
  </si>
  <si>
    <t>Medway</t>
  </si>
  <si>
    <t>178</t>
  </si>
  <si>
    <t>Melrose</t>
  </si>
  <si>
    <t>179</t>
  </si>
  <si>
    <t>Mendon</t>
  </si>
  <si>
    <t>180</t>
  </si>
  <si>
    <t>Merrimac</t>
  </si>
  <si>
    <t>181</t>
  </si>
  <si>
    <t>Methuen</t>
  </si>
  <si>
    <t>182</t>
  </si>
  <si>
    <t>Middleborough</t>
  </si>
  <si>
    <t>183</t>
  </si>
  <si>
    <t>Middlefield</t>
  </si>
  <si>
    <t>184</t>
  </si>
  <si>
    <t>Middleton</t>
  </si>
  <si>
    <t>185</t>
  </si>
  <si>
    <t>Milford</t>
  </si>
  <si>
    <t>186</t>
  </si>
  <si>
    <t>Millbury</t>
  </si>
  <si>
    <t>187</t>
  </si>
  <si>
    <t>Millis</t>
  </si>
  <si>
    <t>188</t>
  </si>
  <si>
    <t>Millville</t>
  </si>
  <si>
    <t>189</t>
  </si>
  <si>
    <t>Milton</t>
  </si>
  <si>
    <t>190</t>
  </si>
  <si>
    <t>Monroe</t>
  </si>
  <si>
    <t>191</t>
  </si>
  <si>
    <t>Monson</t>
  </si>
  <si>
    <t>192</t>
  </si>
  <si>
    <t>Montague</t>
  </si>
  <si>
    <t>193</t>
  </si>
  <si>
    <t>Monterey</t>
  </si>
  <si>
    <t>194</t>
  </si>
  <si>
    <t>Montgomery</t>
  </si>
  <si>
    <t>195</t>
  </si>
  <si>
    <t>Mount Washington</t>
  </si>
  <si>
    <t>196</t>
  </si>
  <si>
    <t>Nahant</t>
  </si>
  <si>
    <t>197</t>
  </si>
  <si>
    <t>Nantucket</t>
  </si>
  <si>
    <t>198</t>
  </si>
  <si>
    <t>Natick</t>
  </si>
  <si>
    <t>199</t>
  </si>
  <si>
    <t>Needham</t>
  </si>
  <si>
    <t>200</t>
  </si>
  <si>
    <t>New Ashford</t>
  </si>
  <si>
    <t>201</t>
  </si>
  <si>
    <t>New Bedford</t>
  </si>
  <si>
    <t>202</t>
  </si>
  <si>
    <t>New Braintree</t>
  </si>
  <si>
    <t>203</t>
  </si>
  <si>
    <t>New Marlborough</t>
  </si>
  <si>
    <t>204</t>
  </si>
  <si>
    <t>New Salem</t>
  </si>
  <si>
    <t>205</t>
  </si>
  <si>
    <t>Newbury</t>
  </si>
  <si>
    <t>206</t>
  </si>
  <si>
    <t>Newburyport</t>
  </si>
  <si>
    <t>207</t>
  </si>
  <si>
    <t>Newton</t>
  </si>
  <si>
    <t>208</t>
  </si>
  <si>
    <t>Norfolk</t>
  </si>
  <si>
    <t>209</t>
  </si>
  <si>
    <t>North Adams</t>
  </si>
  <si>
    <t>210</t>
  </si>
  <si>
    <t>North Andover</t>
  </si>
  <si>
    <t>211</t>
  </si>
  <si>
    <t>North Attleborough</t>
  </si>
  <si>
    <t>212</t>
  </si>
  <si>
    <t>North Brookfield</t>
  </si>
  <si>
    <t>213</t>
  </si>
  <si>
    <t>North Reading</t>
  </si>
  <si>
    <t>214</t>
  </si>
  <si>
    <t>Northampton</t>
  </si>
  <si>
    <t>215</t>
  </si>
  <si>
    <t>Northborough</t>
  </si>
  <si>
    <t>216</t>
  </si>
  <si>
    <t>Northbridge</t>
  </si>
  <si>
    <t>217</t>
  </si>
  <si>
    <t>Northfield</t>
  </si>
  <si>
    <t>218</t>
  </si>
  <si>
    <t>Norton</t>
  </si>
  <si>
    <t>219</t>
  </si>
  <si>
    <t>Norwell</t>
  </si>
  <si>
    <t>220</t>
  </si>
  <si>
    <t>Norwood</t>
  </si>
  <si>
    <t>221</t>
  </si>
  <si>
    <t>Oak Bluffs</t>
  </si>
  <si>
    <t>222</t>
  </si>
  <si>
    <t>Oakham</t>
  </si>
  <si>
    <t>223</t>
  </si>
  <si>
    <t>Orange</t>
  </si>
  <si>
    <t>224</t>
  </si>
  <si>
    <t>Orleans</t>
  </si>
  <si>
    <t>225</t>
  </si>
  <si>
    <t>Otis</t>
  </si>
  <si>
    <t>226</t>
  </si>
  <si>
    <t>Oxford</t>
  </si>
  <si>
    <t>227</t>
  </si>
  <si>
    <t>Palmer</t>
  </si>
  <si>
    <t>228</t>
  </si>
  <si>
    <t>Paxton</t>
  </si>
  <si>
    <t>229</t>
  </si>
  <si>
    <t>Peabody</t>
  </si>
  <si>
    <t>230</t>
  </si>
  <si>
    <t>Pelham</t>
  </si>
  <si>
    <t>231</t>
  </si>
  <si>
    <t>Pembroke</t>
  </si>
  <si>
    <t>232</t>
  </si>
  <si>
    <t>Pepperell</t>
  </si>
  <si>
    <t>233</t>
  </si>
  <si>
    <t>Peru</t>
  </si>
  <si>
    <t>234</t>
  </si>
  <si>
    <t>Petersham</t>
  </si>
  <si>
    <t>235</t>
  </si>
  <si>
    <t>Phillipston</t>
  </si>
  <si>
    <t>236</t>
  </si>
  <si>
    <t>Pittsfield</t>
  </si>
  <si>
    <t>237</t>
  </si>
  <si>
    <t>Plainfield</t>
  </si>
  <si>
    <t>238</t>
  </si>
  <si>
    <t>Plainville</t>
  </si>
  <si>
    <t>239</t>
  </si>
  <si>
    <t>Plymouth</t>
  </si>
  <si>
    <t>240</t>
  </si>
  <si>
    <t>Plympton</t>
  </si>
  <si>
    <t>241</t>
  </si>
  <si>
    <t>Princeton</t>
  </si>
  <si>
    <t>242</t>
  </si>
  <si>
    <t>Provincetown</t>
  </si>
  <si>
    <t>243</t>
  </si>
  <si>
    <t>Quincy</t>
  </si>
  <si>
    <t>244</t>
  </si>
  <si>
    <t>Randolph</t>
  </si>
  <si>
    <t>245</t>
  </si>
  <si>
    <t>Raynham</t>
  </si>
  <si>
    <t>246</t>
  </si>
  <si>
    <t>Reading</t>
  </si>
  <si>
    <t>247</t>
  </si>
  <si>
    <t>Rehoboth</t>
  </si>
  <si>
    <t>248</t>
  </si>
  <si>
    <t>Revere</t>
  </si>
  <si>
    <t>249</t>
  </si>
  <si>
    <t>Richmond</t>
  </si>
  <si>
    <t>250</t>
  </si>
  <si>
    <t>Rochester</t>
  </si>
  <si>
    <t>251</t>
  </si>
  <si>
    <t>Rockland</t>
  </si>
  <si>
    <t>252</t>
  </si>
  <si>
    <t>Rockport</t>
  </si>
  <si>
    <t>253</t>
  </si>
  <si>
    <t>Rowe</t>
  </si>
  <si>
    <t>254</t>
  </si>
  <si>
    <t>Rowley</t>
  </si>
  <si>
    <t>255</t>
  </si>
  <si>
    <t>Royalston</t>
  </si>
  <si>
    <t>256</t>
  </si>
  <si>
    <t>Russell</t>
  </si>
  <si>
    <t>257</t>
  </si>
  <si>
    <t>Rutland</t>
  </si>
  <si>
    <t>258</t>
  </si>
  <si>
    <t>Salem</t>
  </si>
  <si>
    <t>259</t>
  </si>
  <si>
    <t>Salisbury</t>
  </si>
  <si>
    <t>260</t>
  </si>
  <si>
    <t>Sandisfield</t>
  </si>
  <si>
    <t>261</t>
  </si>
  <si>
    <t>Sandwich</t>
  </si>
  <si>
    <t>262</t>
  </si>
  <si>
    <t>Saugus</t>
  </si>
  <si>
    <t>263</t>
  </si>
  <si>
    <t>Savoy</t>
  </si>
  <si>
    <t>264</t>
  </si>
  <si>
    <t>Scituate</t>
  </si>
  <si>
    <t>265</t>
  </si>
  <si>
    <t>Seekonk</t>
  </si>
  <si>
    <t>266</t>
  </si>
  <si>
    <t>Sharon</t>
  </si>
  <si>
    <t>267</t>
  </si>
  <si>
    <t>Sheffield</t>
  </si>
  <si>
    <t>268</t>
  </si>
  <si>
    <t>Shelburne</t>
  </si>
  <si>
    <t>269</t>
  </si>
  <si>
    <t>Sherborn</t>
  </si>
  <si>
    <t>270</t>
  </si>
  <si>
    <t>Shirley</t>
  </si>
  <si>
    <t>271</t>
  </si>
  <si>
    <t>Shrewsbury</t>
  </si>
  <si>
    <t>272</t>
  </si>
  <si>
    <t>Shutesbury</t>
  </si>
  <si>
    <t>273</t>
  </si>
  <si>
    <t>Somerset</t>
  </si>
  <si>
    <t>274</t>
  </si>
  <si>
    <t>Somerville</t>
  </si>
  <si>
    <t>275</t>
  </si>
  <si>
    <t>South Hadley</t>
  </si>
  <si>
    <t>276</t>
  </si>
  <si>
    <t>Southampton</t>
  </si>
  <si>
    <t>277</t>
  </si>
  <si>
    <t>Southborough</t>
  </si>
  <si>
    <t>278</t>
  </si>
  <si>
    <t>Southbridge</t>
  </si>
  <si>
    <t>279</t>
  </si>
  <si>
    <t>Southwick</t>
  </si>
  <si>
    <t>280</t>
  </si>
  <si>
    <t>Spencer</t>
  </si>
  <si>
    <t>281</t>
  </si>
  <si>
    <t>Springfield</t>
  </si>
  <si>
    <t>282</t>
  </si>
  <si>
    <t>Sterling</t>
  </si>
  <si>
    <t>283</t>
  </si>
  <si>
    <t>Stockbridge</t>
  </si>
  <si>
    <t>284</t>
  </si>
  <si>
    <t>Stoneham</t>
  </si>
  <si>
    <t>285</t>
  </si>
  <si>
    <t>Stoughton</t>
  </si>
  <si>
    <t>286</t>
  </si>
  <si>
    <t>Stow</t>
  </si>
  <si>
    <t>287</t>
  </si>
  <si>
    <t>Sturbridge</t>
  </si>
  <si>
    <t>288</t>
  </si>
  <si>
    <t>Sudbury</t>
  </si>
  <si>
    <t>289</t>
  </si>
  <si>
    <t>Sunderland</t>
  </si>
  <si>
    <t>290</t>
  </si>
  <si>
    <t>Sutton</t>
  </si>
  <si>
    <t>291</t>
  </si>
  <si>
    <t>Swampscott</t>
  </si>
  <si>
    <t>292</t>
  </si>
  <si>
    <t>Swansea</t>
  </si>
  <si>
    <t>293</t>
  </si>
  <si>
    <t>Taunton</t>
  </si>
  <si>
    <t>294</t>
  </si>
  <si>
    <t>Templeton</t>
  </si>
  <si>
    <t>295</t>
  </si>
  <si>
    <t>Tewksbury</t>
  </si>
  <si>
    <t>296</t>
  </si>
  <si>
    <t>Tisbury</t>
  </si>
  <si>
    <t>297</t>
  </si>
  <si>
    <t>Tolland</t>
  </si>
  <si>
    <t>298</t>
  </si>
  <si>
    <t>Topsfield</t>
  </si>
  <si>
    <t>299</t>
  </si>
  <si>
    <t>Townsend</t>
  </si>
  <si>
    <t>300</t>
  </si>
  <si>
    <t>Truro</t>
  </si>
  <si>
    <t>301</t>
  </si>
  <si>
    <t>Tyngsborough</t>
  </si>
  <si>
    <t>302</t>
  </si>
  <si>
    <t>Tyringham</t>
  </si>
  <si>
    <t>303</t>
  </si>
  <si>
    <t>Upton</t>
  </si>
  <si>
    <t>304</t>
  </si>
  <si>
    <t>Uxbridge</t>
  </si>
  <si>
    <t>305</t>
  </si>
  <si>
    <t>Wakefield</t>
  </si>
  <si>
    <t>306</t>
  </si>
  <si>
    <t>Wales</t>
  </si>
  <si>
    <t>307</t>
  </si>
  <si>
    <t>Walpole</t>
  </si>
  <si>
    <t>308</t>
  </si>
  <si>
    <t>Waltham</t>
  </si>
  <si>
    <t>309</t>
  </si>
  <si>
    <t>Ware</t>
  </si>
  <si>
    <t>310</t>
  </si>
  <si>
    <t>Wareham</t>
  </si>
  <si>
    <t>311</t>
  </si>
  <si>
    <t>Warren</t>
  </si>
  <si>
    <t>312</t>
  </si>
  <si>
    <t>Warwick</t>
  </si>
  <si>
    <t>313</t>
  </si>
  <si>
    <t>Washington</t>
  </si>
  <si>
    <t>314</t>
  </si>
  <si>
    <t>Watertown</t>
  </si>
  <si>
    <t>315</t>
  </si>
  <si>
    <t>Wayland</t>
  </si>
  <si>
    <t>316</t>
  </si>
  <si>
    <t>Webster</t>
  </si>
  <si>
    <t>317</t>
  </si>
  <si>
    <t>Wellesley</t>
  </si>
  <si>
    <t>318</t>
  </si>
  <si>
    <t>Wellfleet</t>
  </si>
  <si>
    <t>319</t>
  </si>
  <si>
    <t>Wendell</t>
  </si>
  <si>
    <t>320</t>
  </si>
  <si>
    <t>Wenham</t>
  </si>
  <si>
    <t>321</t>
  </si>
  <si>
    <t>West Boylston</t>
  </si>
  <si>
    <t>322</t>
  </si>
  <si>
    <t>West Bridgewater</t>
  </si>
  <si>
    <t>323</t>
  </si>
  <si>
    <t>West Brookfield</t>
  </si>
  <si>
    <t>324</t>
  </si>
  <si>
    <t>West Newbury</t>
  </si>
  <si>
    <t>325</t>
  </si>
  <si>
    <t>West Springfield</t>
  </si>
  <si>
    <t>326</t>
  </si>
  <si>
    <t>West Stockbridge</t>
  </si>
  <si>
    <t>327</t>
  </si>
  <si>
    <t>West Tisbury</t>
  </si>
  <si>
    <t>328</t>
  </si>
  <si>
    <t>Westborough</t>
  </si>
  <si>
    <t>329</t>
  </si>
  <si>
    <t>Westfield</t>
  </si>
  <si>
    <t>330</t>
  </si>
  <si>
    <t>Westford</t>
  </si>
  <si>
    <t>331</t>
  </si>
  <si>
    <t>Westhampton</t>
  </si>
  <si>
    <t>332</t>
  </si>
  <si>
    <t>Westminster</t>
  </si>
  <si>
    <t>333</t>
  </si>
  <si>
    <t>Weston</t>
  </si>
  <si>
    <t>334</t>
  </si>
  <si>
    <t>Westport</t>
  </si>
  <si>
    <t>335</t>
  </si>
  <si>
    <t>Westwood</t>
  </si>
  <si>
    <t>336</t>
  </si>
  <si>
    <t>Weymouth</t>
  </si>
  <si>
    <t>337</t>
  </si>
  <si>
    <t>Whately</t>
  </si>
  <si>
    <t>338</t>
  </si>
  <si>
    <t>Whitman</t>
  </si>
  <si>
    <t>339</t>
  </si>
  <si>
    <t>Wilbraham</t>
  </si>
  <si>
    <t>340</t>
  </si>
  <si>
    <t>Williamsburg</t>
  </si>
  <si>
    <t>341</t>
  </si>
  <si>
    <t>Williamstown</t>
  </si>
  <si>
    <t>342</t>
  </si>
  <si>
    <t>Wilmington</t>
  </si>
  <si>
    <t>343</t>
  </si>
  <si>
    <t>Winchendon</t>
  </si>
  <si>
    <t>344</t>
  </si>
  <si>
    <t>Winchester</t>
  </si>
  <si>
    <t>345</t>
  </si>
  <si>
    <t>Windsor</t>
  </si>
  <si>
    <t>346</t>
  </si>
  <si>
    <t>Winthrop</t>
  </si>
  <si>
    <t>347</t>
  </si>
  <si>
    <t>Woburn</t>
  </si>
  <si>
    <t>348</t>
  </si>
  <si>
    <t>Worcester</t>
  </si>
  <si>
    <t>349</t>
  </si>
  <si>
    <t>Worthington</t>
  </si>
  <si>
    <t>350</t>
  </si>
  <si>
    <t>Wrentham</t>
  </si>
  <si>
    <t>351</t>
  </si>
  <si>
    <t>Yarmouth</t>
  </si>
  <si>
    <t>Number of Split Rate Communities</t>
  </si>
  <si>
    <t>Total Residential  Assets</t>
  </si>
  <si>
    <t>Total CIP  Assets</t>
  </si>
  <si>
    <t>Total CIP Assets in Split Rate Communities</t>
  </si>
  <si>
    <r>
      <rPr>
        <sz val="10"/>
        <color indexed="9"/>
        <rFont val="'segoe ui'"/>
      </rPr>
      <t>Total Residential  Assets</t>
    </r>
  </si>
  <si>
    <t>CIP Assessments in Communities with a Tax rate  Higher than Southborough’s</t>
  </si>
  <si>
    <t>Residential Assessments in Communities Pay Tax Rate Lower Than Southborough’s</t>
  </si>
  <si>
    <t>Table 1</t>
  </si>
  <si>
    <t>Residential Revenue</t>
  </si>
  <si>
    <t>CIP Revenue</t>
  </si>
  <si>
    <t>CIP Revenue in Split Rate Communities</t>
  </si>
  <si>
    <t>Residential Assets in Split Rate Communities</t>
  </si>
  <si>
    <t>Tax Revenue from Cap Property in Split Rate Communities</t>
  </si>
  <si>
    <t>CIP Assets in Single Rate Communities</t>
  </si>
  <si>
    <t>Residential Assets in Single Rate Communities</t>
  </si>
  <si>
    <t>Tax Revenue from Cap Property in Single Rate Communities</t>
  </si>
  <si>
    <t>Total Residential Revenue</t>
  </si>
  <si>
    <t>Total CIP Revenue</t>
  </si>
  <si>
    <t>Tax Revenue from CIP Property in Split Rate Communities</t>
  </si>
  <si>
    <t>Total Residential  Assets in Split Rate Communities</t>
  </si>
  <si>
    <t>Total CIP Assets in Single Rate Communities</t>
  </si>
  <si>
    <t>Total CIP Revenue in Split Rate Communities</t>
  </si>
  <si>
    <t>Total Residential Assets in Single Rate Communities</t>
  </si>
  <si>
    <t>Total Tax Revenue from Cap Property in Single Rate Communities</t>
  </si>
  <si>
    <t>Andrews $17.53 Rate</t>
  </si>
  <si>
    <t xml:space="preserve">% of Total </t>
  </si>
  <si>
    <t>Ave. CIP Tax Rate Split Rate Communities</t>
  </si>
  <si>
    <t>Ave. Residential Tax Rate Split Rate Communities</t>
  </si>
  <si>
    <t>Ave. CIP Tax Rate Single Rate Communities</t>
  </si>
  <si>
    <t>Ave. Residential Tax Rate Single Rate Communities</t>
  </si>
  <si>
    <t>Assessments of Towns with Tax Rate Greater Than Soiuthborough</t>
  </si>
  <si>
    <t>Assessments of Towns with Tax Less than Soiuthborough</t>
  </si>
  <si>
    <t>Single Rates</t>
  </si>
  <si>
    <t>Residential Assessments with Tax rate Less Than Southborough’s</t>
  </si>
  <si>
    <t>Residential Revenue from State Wide Single Rate</t>
  </si>
  <si>
    <t>Commercial Assessments with tax rates less  Southborough’s</t>
  </si>
  <si>
    <t>Commercial Revenue from State Wide Single Rate</t>
  </si>
  <si>
    <t>CIP Fraction</t>
  </si>
  <si>
    <t xml:space="preserve">Cross Check </t>
  </si>
</sst>
</file>

<file path=xl/styles.xml><?xml version="1.0" encoding="utf-8"?>
<styleSheet xmlns="http://schemas.openxmlformats.org/spreadsheetml/2006/main">
  <numFmts count="7">
    <numFmt numFmtId="0" formatCode="General"/>
    <numFmt numFmtId="59" formatCode="&quot;$&quot;0.00"/>
    <numFmt numFmtId="60" formatCode="#,##0%"/>
    <numFmt numFmtId="61" formatCode="&quot;$&quot;#,##0"/>
    <numFmt numFmtId="62" formatCode="&quot;$&quot;#,##0.00"/>
    <numFmt numFmtId="63" formatCode="#,##0.00%"/>
    <numFmt numFmtId="64" formatCode="0.0000"/>
  </numFmts>
  <fonts count="11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9"/>
      <name val="'segoe ui'"/>
    </font>
    <font>
      <b val="1"/>
      <sz val="10"/>
      <color indexed="12"/>
      <name val="'segoe ui'"/>
    </font>
    <font>
      <sz val="10"/>
      <color indexed="9"/>
      <name val="'segoe ui'"/>
    </font>
    <font>
      <sz val="10"/>
      <color indexed="12"/>
      <name val="'segoe ui'"/>
    </font>
    <font>
      <sz val="15"/>
      <color indexed="8"/>
      <name val="Calibri"/>
    </font>
    <font>
      <b val="1"/>
      <sz val="10"/>
      <color indexed="18"/>
      <name val="'segoe ui'"/>
    </font>
    <font>
      <sz val="10"/>
      <color indexed="18"/>
      <name val="'segoe ui'"/>
    </font>
    <font>
      <sz val="10"/>
      <color indexed="1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gradientFill type="linear" degree="270">
        <stop position="0">
          <color rgb="ffc7b2e8"/>
        </stop>
        <stop position="0.35">
          <color rgb="ffd7c9ee"/>
        </stop>
        <stop position="1">
          <color rgb="ffefe9f9"/>
        </stop>
      </gradientFill>
    </fill>
  </fills>
  <borders count="5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5"/>
      </bottom>
      <diagonal/>
    </border>
    <border>
      <left style="thin">
        <color indexed="11"/>
      </left>
      <right style="thin">
        <color indexed="14"/>
      </right>
      <top style="thin">
        <color indexed="11"/>
      </top>
      <bottom style="thin">
        <color indexed="11"/>
      </bottom>
      <diagonal/>
    </border>
    <border>
      <left style="thin">
        <color indexed="14"/>
      </left>
      <right style="thin">
        <color indexed="11"/>
      </right>
      <top style="thin">
        <color indexed="14"/>
      </top>
      <bottom style="thin">
        <color indexed="14"/>
      </bottom>
      <diagonal/>
    </border>
    <border>
      <left style="thin">
        <color indexed="11"/>
      </left>
      <right style="thin">
        <color indexed="15"/>
      </right>
      <top style="thin">
        <color indexed="11"/>
      </top>
      <bottom style="thin">
        <color indexed="11"/>
      </bottom>
      <diagonal/>
    </border>
    <border>
      <left style="thin">
        <color indexed="15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5"/>
      </right>
      <top style="thin">
        <color indexed="14"/>
      </top>
      <bottom style="thin">
        <color indexed="11"/>
      </bottom>
      <diagonal/>
    </border>
    <border>
      <left style="thin">
        <color indexed="15"/>
      </left>
      <right style="thin">
        <color indexed="15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/>
      <top style="thin">
        <color indexed="15"/>
      </top>
      <bottom style="thin">
        <color indexed="11"/>
      </bottom>
      <diagonal/>
    </border>
    <border>
      <left/>
      <right/>
      <top style="thin">
        <color indexed="15"/>
      </top>
      <bottom style="thin">
        <color indexed="11"/>
      </bottom>
      <diagonal/>
    </border>
    <border>
      <left/>
      <right/>
      <top style="thin">
        <color indexed="15"/>
      </top>
      <bottom style="thin">
        <color indexed="16"/>
      </bottom>
      <diagonal/>
    </border>
    <border>
      <left/>
      <right style="thin">
        <color indexed="15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1"/>
      </bottom>
      <diagonal/>
    </border>
    <border>
      <left style="thin">
        <color indexed="16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4"/>
      </bottom>
      <diagonal/>
    </border>
    <border>
      <left style="thin">
        <color indexed="16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1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14"/>
      </top>
      <bottom style="thin">
        <color indexed="14"/>
      </bottom>
      <diagonal/>
    </border>
    <border>
      <left style="thin">
        <color indexed="16"/>
      </left>
      <right style="thin">
        <color indexed="16"/>
      </right>
      <top style="thin">
        <color indexed="14"/>
      </top>
      <bottom style="thin">
        <color indexed="14"/>
      </bottom>
      <diagonal/>
    </border>
    <border>
      <left style="thin">
        <color indexed="16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11"/>
      </top>
      <bottom style="thin">
        <color indexed="11"/>
      </bottom>
      <diagonal/>
    </border>
    <border>
      <left style="thin">
        <color indexed="2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21"/>
      </right>
      <top style="thin">
        <color indexed="11"/>
      </top>
      <bottom style="thin">
        <color indexed="11"/>
      </bottom>
      <diagonal/>
    </border>
    <border>
      <left style="thin">
        <color indexed="21"/>
      </left>
      <right style="thin">
        <color indexed="11"/>
      </right>
      <top style="thin">
        <color indexed="21"/>
      </top>
      <bottom style="thin">
        <color indexed="11"/>
      </bottom>
      <diagonal/>
    </border>
    <border>
      <left style="thin">
        <color indexed="11"/>
      </left>
      <right style="thin">
        <color indexed="21"/>
      </right>
      <top style="thin">
        <color indexed="14"/>
      </top>
      <bottom style="thin">
        <color indexed="11"/>
      </bottom>
      <diagonal/>
    </border>
    <border>
      <left style="thin">
        <color indexed="21"/>
      </left>
      <right style="thin">
        <color indexed="21"/>
      </right>
      <top style="thin">
        <color indexed="14"/>
      </top>
      <bottom style="thin">
        <color indexed="11"/>
      </bottom>
      <diagonal/>
    </border>
    <border>
      <left style="thin">
        <color indexed="21"/>
      </left>
      <right style="thin">
        <color indexed="21"/>
      </right>
      <top style="thin">
        <color indexed="11"/>
      </top>
      <bottom style="thin">
        <color indexed="21"/>
      </bottom>
      <diagonal/>
    </border>
    <border>
      <left style="thin">
        <color indexed="21"/>
      </left>
      <right style="thin">
        <color indexed="22"/>
      </right>
      <top style="thin">
        <color indexed="11"/>
      </top>
      <bottom style="thin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14"/>
      </top>
      <bottom style="thin">
        <color indexed="11"/>
      </bottom>
      <diagonal/>
    </border>
    <border>
      <left style="thin">
        <color indexed="22"/>
      </left>
      <right style="thin">
        <color indexed="2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21"/>
      </top>
      <bottom style="thin">
        <color indexed="21"/>
      </bottom>
      <diagonal/>
    </border>
    <border>
      <left style="thin">
        <color indexed="11"/>
      </left>
      <right style="thin">
        <color indexed="11"/>
      </right>
      <top style="thin">
        <color indexed="2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6"/>
      </bottom>
      <diagonal/>
    </border>
    <border>
      <left/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/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14"/>
      </bottom>
      <diagonal/>
    </border>
    <border>
      <left style="thin">
        <color indexed="14"/>
      </left>
      <right style="thin">
        <color indexed="16"/>
      </right>
      <top style="thin">
        <color indexed="14"/>
      </top>
      <bottom style="thin">
        <color indexed="14"/>
      </bottom>
      <diagonal/>
    </border>
    <border>
      <left style="thin">
        <color indexed="11"/>
      </left>
      <right style="thin">
        <color indexed="22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5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49" fontId="4" fillId="2" borderId="1" applyNumberFormat="1" applyFont="1" applyFill="1" applyBorder="1" applyAlignment="1" applyProtection="0">
      <alignment horizontal="center" vertical="center"/>
    </xf>
    <xf numFmtId="49" fontId="3" fillId="2" borderId="1" applyNumberFormat="1" applyFont="1" applyFill="1" applyBorder="1" applyAlignment="1" applyProtection="0">
      <alignment horizontal="center" vertical="bottom" wrapText="1"/>
    </xf>
    <xf numFmtId="49" fontId="5" fillId="3" borderId="1" applyNumberFormat="1" applyFont="1" applyFill="1" applyBorder="1" applyAlignment="1" applyProtection="0">
      <alignment horizontal="center" vertical="bottom" wrapText="1"/>
    </xf>
    <xf numFmtId="2" fontId="5" fillId="3" borderId="1" applyNumberFormat="1" applyFont="1" applyFill="1" applyBorder="1" applyAlignment="1" applyProtection="0">
      <alignment horizontal="right" vertical="bottom" wrapText="1"/>
    </xf>
    <xf numFmtId="3" fontId="6" fillId="3" borderId="1" applyNumberFormat="1" applyFont="1" applyFill="1" applyBorder="1" applyAlignment="1" applyProtection="0">
      <alignment horizontal="center" vertical="center" wrapText="1"/>
    </xf>
    <xf numFmtId="3" fontId="6" fillId="3" borderId="1" applyNumberFormat="1" applyFont="1" applyFill="1" applyBorder="1" applyAlignment="1" applyProtection="0">
      <alignment horizontal="right" vertical="center" wrapText="1"/>
    </xf>
    <xf numFmtId="2" fontId="6" fillId="3" borderId="1" applyNumberFormat="1" applyFont="1" applyFill="1" applyBorder="1" applyAlignment="1" applyProtection="0">
      <alignment horizontal="right" vertical="center" wrapText="1"/>
    </xf>
    <xf numFmtId="1" fontId="5" fillId="3" borderId="1" applyNumberFormat="1" applyFont="1" applyFill="1" applyBorder="1" applyAlignment="1" applyProtection="0">
      <alignment horizontal="center" vertical="bottom" wrapText="1"/>
    </xf>
    <xf numFmtId="3" fontId="5" fillId="3" borderId="1" applyNumberFormat="1" applyFont="1" applyFill="1" applyBorder="1" applyAlignment="1" applyProtection="0">
      <alignment horizontal="right" vertical="bottom" wrapText="1"/>
    </xf>
    <xf numFmtId="1" fontId="5" fillId="3" borderId="1" applyNumberFormat="1" applyFont="1" applyFill="1" applyBorder="1" applyAlignment="1" applyProtection="0">
      <alignment horizontal="right" vertical="bottom" wrapText="1"/>
    </xf>
    <xf numFmtId="1" fontId="5" fillId="3" borderId="2" applyNumberFormat="1" applyFont="1" applyFill="1" applyBorder="1" applyAlignment="1" applyProtection="0">
      <alignment horizontal="center" vertical="bottom" wrapText="1"/>
    </xf>
    <xf numFmtId="0" fontId="5" fillId="3" borderId="1" applyNumberFormat="0" applyFont="1" applyFill="1" applyBorder="1" applyAlignment="1" applyProtection="0">
      <alignment horizontal="center" vertical="bottom" wrapText="1"/>
    </xf>
    <xf numFmtId="49" fontId="0" fillId="3" borderId="3" applyNumberFormat="1" applyFont="1" applyFill="1" applyBorder="1" applyAlignment="1" applyProtection="0">
      <alignment vertical="bottom" wrapText="1"/>
    </xf>
    <xf numFmtId="49" fontId="4" fillId="2" borderId="1" applyNumberFormat="1" applyFont="1" applyFill="1" applyBorder="1" applyAlignment="1" applyProtection="0">
      <alignment horizontal="center" vertical="center" wrapText="1"/>
    </xf>
    <xf numFmtId="0" fontId="0" fillId="3" borderId="3" applyNumberFormat="0" applyFont="1" applyFill="1" applyBorder="1" applyAlignment="1" applyProtection="0">
      <alignment vertical="bottom"/>
    </xf>
    <xf numFmtId="2" fontId="6" fillId="3" borderId="4" applyNumberFormat="1" applyFont="1" applyFill="1" applyBorder="1" applyAlignment="1" applyProtection="0">
      <alignment horizontal="right" vertical="center" wrapText="1"/>
    </xf>
    <xf numFmtId="49" fontId="0" fillId="3" borderId="5" applyNumberFormat="1" applyFont="1" applyFill="1" applyBorder="1" applyAlignment="1" applyProtection="0">
      <alignment horizontal="center" vertical="bottom" wrapText="1"/>
    </xf>
    <xf numFmtId="49" fontId="5" fillId="3" borderId="1" applyNumberFormat="1" applyFont="1" applyFill="1" applyBorder="1" applyAlignment="1" applyProtection="0">
      <alignment horizontal="right" vertical="bottom" wrapText="1"/>
    </xf>
    <xf numFmtId="0" fontId="5" fillId="3" borderId="6" applyNumberFormat="0" applyFont="1" applyFill="1" applyBorder="1" applyAlignment="1" applyProtection="0">
      <alignment horizontal="center" vertical="bottom" wrapText="1"/>
    </xf>
    <xf numFmtId="3" fontId="0" fillId="3" borderId="7" applyNumberFormat="1" applyFont="1" applyFill="1" applyBorder="1" applyAlignment="1" applyProtection="0">
      <alignment horizontal="center" vertical="bottom"/>
    </xf>
    <xf numFmtId="2" fontId="5" fillId="3" borderId="6" applyNumberFormat="1" applyFont="1" applyFill="1" applyBorder="1" applyAlignment="1" applyProtection="0">
      <alignment horizontal="right" vertical="bottom" wrapText="1"/>
    </xf>
    <xf numFmtId="0" fontId="0" fillId="3" borderId="8" applyNumberFormat="1" applyFont="1" applyFill="1" applyBorder="1" applyAlignment="1" applyProtection="0">
      <alignment horizontal="center" vertical="bottom"/>
    </xf>
    <xf numFmtId="3" fontId="0" fillId="3" borderId="6" applyNumberFormat="1" applyFont="1" applyFill="1" applyBorder="1" applyAlignment="1" applyProtection="0">
      <alignment horizontal="center" vertical="bottom"/>
    </xf>
    <xf numFmtId="0" fontId="0" fillId="3" borderId="9" applyNumberFormat="0" applyFont="1" applyFill="1" applyBorder="1" applyAlignment="1" applyProtection="0">
      <alignment vertical="bottom"/>
    </xf>
    <xf numFmtId="3" fontId="0" fillId="3" borderId="10" applyNumberFormat="1" applyFont="1" applyFill="1" applyBorder="1" applyAlignment="1" applyProtection="0">
      <alignment horizontal="center" vertical="bottom"/>
    </xf>
    <xf numFmtId="3" fontId="0" fillId="3" borderId="11" applyNumberFormat="1" applyFont="1" applyFill="1" applyBorder="1" applyAlignment="1" applyProtection="0">
      <alignment horizontal="center" vertical="bottom"/>
    </xf>
    <xf numFmtId="59" fontId="5" fillId="3" borderId="1" applyNumberFormat="1" applyFont="1" applyFill="1" applyBorder="1" applyAlignment="1" applyProtection="0">
      <alignment horizontal="center" vertical="bottom" wrapText="1"/>
    </xf>
    <xf numFmtId="0" fontId="0" fillId="3" borderId="12" applyNumberFormat="0" applyFont="1" applyFill="1" applyBorder="1" applyAlignment="1" applyProtection="0">
      <alignment vertical="bottom"/>
    </xf>
    <xf numFmtId="60" fontId="5" fillId="3" borderId="1" applyNumberFormat="1" applyFont="1" applyFill="1" applyBorder="1" applyAlignment="1" applyProtection="0">
      <alignment horizontal="center" vertical="bottom" wrapText="1"/>
    </xf>
    <xf numFmtId="9" fontId="5" fillId="3" borderId="1" applyNumberFormat="1" applyFont="1" applyFill="1" applyBorder="1" applyAlignment="1" applyProtection="0">
      <alignment horizontal="center" vertical="bottom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7" fillId="3" borderId="13" applyNumberFormat="1" applyFont="1" applyFill="1" applyBorder="1" applyAlignment="1" applyProtection="0">
      <alignment horizontal="center" vertical="center"/>
    </xf>
    <xf numFmtId="0" fontId="7" fillId="3" borderId="14" applyNumberFormat="0" applyFont="1" applyFill="1" applyBorder="1" applyAlignment="1" applyProtection="0">
      <alignment horizontal="center" vertical="center"/>
    </xf>
    <xf numFmtId="0" fontId="0" fillId="3" borderId="14" applyNumberFormat="0" applyFont="1" applyFill="1" applyBorder="1" applyAlignment="1" applyProtection="0">
      <alignment vertical="bottom"/>
    </xf>
    <xf numFmtId="0" fontId="7" fillId="3" borderId="15" applyNumberFormat="0" applyFont="1" applyFill="1" applyBorder="1" applyAlignment="1" applyProtection="0">
      <alignment horizontal="center" vertical="center"/>
    </xf>
    <xf numFmtId="0" fontId="7" fillId="3" borderId="16" applyNumberFormat="0" applyFont="1" applyFill="1" applyBorder="1" applyAlignment="1" applyProtection="0">
      <alignment horizontal="center" vertical="center"/>
    </xf>
    <xf numFmtId="1" fontId="5" fillId="4" borderId="1" applyNumberFormat="1" applyFont="1" applyFill="1" applyBorder="1" applyAlignment="1" applyProtection="0">
      <alignment horizontal="center" vertical="bottom" wrapText="1"/>
    </xf>
    <xf numFmtId="0" fontId="8" fillId="5" borderId="1" applyNumberFormat="0" applyFont="1" applyFill="1" applyBorder="1" applyAlignment="1" applyProtection="0">
      <alignment horizontal="center" vertical="bottom" wrapText="1"/>
    </xf>
    <xf numFmtId="49" fontId="3" fillId="2" borderId="17" applyNumberFormat="1" applyFont="1" applyFill="1" applyBorder="1" applyAlignment="1" applyProtection="0">
      <alignment horizontal="center" vertical="bottom" wrapText="1"/>
    </xf>
    <xf numFmtId="0" fontId="3" fillId="6" borderId="18" applyNumberFormat="0" applyFont="1" applyFill="1" applyBorder="1" applyAlignment="1" applyProtection="0">
      <alignment horizontal="center" vertical="bottom" wrapText="1"/>
    </xf>
    <xf numFmtId="0" fontId="3" fillId="2" borderId="19" applyNumberFormat="0" applyFont="1" applyFill="1" applyBorder="1" applyAlignment="1" applyProtection="0">
      <alignment horizontal="center" vertical="bottom" wrapText="1"/>
    </xf>
    <xf numFmtId="0" fontId="3" fillId="2" borderId="1" applyNumberFormat="0" applyFont="1" applyFill="1" applyBorder="1" applyAlignment="1" applyProtection="0">
      <alignment horizontal="center" vertical="bottom" wrapText="1"/>
    </xf>
    <xf numFmtId="61" fontId="6" fillId="3" borderId="1" applyNumberFormat="1" applyFont="1" applyFill="1" applyBorder="1" applyAlignment="1" applyProtection="0">
      <alignment horizontal="right" vertical="center" wrapText="1"/>
    </xf>
    <xf numFmtId="62" fontId="5" fillId="3" borderId="1" applyNumberFormat="1" applyFont="1" applyFill="1" applyBorder="1" applyAlignment="1" applyProtection="0">
      <alignment horizontal="center" vertical="bottom" wrapText="1"/>
    </xf>
    <xf numFmtId="61" fontId="5" fillId="3" borderId="1" applyNumberFormat="1" applyFont="1" applyFill="1" applyBorder="1" applyAlignment="1" applyProtection="0">
      <alignment horizontal="center" vertical="bottom" wrapText="1"/>
    </xf>
    <xf numFmtId="1" fontId="9" fillId="5" borderId="1" applyNumberFormat="1" applyFont="1" applyFill="1" applyBorder="1" applyAlignment="1" applyProtection="0">
      <alignment horizontal="center" vertical="bottom" wrapText="1"/>
    </xf>
    <xf numFmtId="61" fontId="5" fillId="3" borderId="17" applyNumberFormat="1" applyFont="1" applyFill="1" applyBorder="1" applyAlignment="1" applyProtection="0">
      <alignment horizontal="center" vertical="bottom" wrapText="1"/>
    </xf>
    <xf numFmtId="1" fontId="5" fillId="6" borderId="20" applyNumberFormat="1" applyFont="1" applyFill="1" applyBorder="1" applyAlignment="1" applyProtection="0">
      <alignment horizontal="center" vertical="bottom" wrapText="1"/>
    </xf>
    <xf numFmtId="1" fontId="5" fillId="3" borderId="19" applyNumberFormat="1" applyFont="1" applyFill="1" applyBorder="1" applyAlignment="1" applyProtection="0">
      <alignment horizontal="center" vertical="bottom" wrapText="1"/>
    </xf>
    <xf numFmtId="49" fontId="5" fillId="7" borderId="1" applyNumberFormat="1" applyFont="1" applyFill="1" applyBorder="1" applyAlignment="1" applyProtection="0">
      <alignment horizontal="center" vertical="bottom" wrapText="1"/>
    </xf>
    <xf numFmtId="2" fontId="5" fillId="7" borderId="1" applyNumberFormat="1" applyFont="1" applyFill="1" applyBorder="1" applyAlignment="1" applyProtection="0">
      <alignment horizontal="right" vertical="bottom" wrapText="1"/>
    </xf>
    <xf numFmtId="3" fontId="6" fillId="7" borderId="1" applyNumberFormat="1" applyFont="1" applyFill="1" applyBorder="1" applyAlignment="1" applyProtection="0">
      <alignment horizontal="center" vertical="center" wrapText="1"/>
    </xf>
    <xf numFmtId="3" fontId="6" fillId="7" borderId="1" applyNumberFormat="1" applyFont="1" applyFill="1" applyBorder="1" applyAlignment="1" applyProtection="0">
      <alignment horizontal="right" vertical="center" wrapText="1"/>
    </xf>
    <xf numFmtId="61" fontId="6" fillId="7" borderId="1" applyNumberFormat="1" applyFont="1" applyFill="1" applyBorder="1" applyAlignment="1" applyProtection="0">
      <alignment horizontal="right" vertical="center" wrapText="1"/>
    </xf>
    <xf numFmtId="2" fontId="6" fillId="7" borderId="1" applyNumberFormat="1" applyFont="1" applyFill="1" applyBorder="1" applyAlignment="1" applyProtection="0">
      <alignment horizontal="right" vertical="center" wrapText="1"/>
    </xf>
    <xf numFmtId="1" fontId="5" fillId="7" borderId="1" applyNumberFormat="1" applyFont="1" applyFill="1" applyBorder="1" applyAlignment="1" applyProtection="0">
      <alignment horizontal="center" vertical="bottom" wrapText="1"/>
    </xf>
    <xf numFmtId="62" fontId="5" fillId="7" borderId="1" applyNumberFormat="1" applyFont="1" applyFill="1" applyBorder="1" applyAlignment="1" applyProtection="0">
      <alignment horizontal="center" vertical="bottom" wrapText="1"/>
    </xf>
    <xf numFmtId="61" fontId="5" fillId="7" borderId="1" applyNumberFormat="1" applyFont="1" applyFill="1" applyBorder="1" applyAlignment="1" applyProtection="0">
      <alignment horizontal="center" vertical="bottom" wrapText="1"/>
    </xf>
    <xf numFmtId="1" fontId="9" fillId="7" borderId="1" applyNumberFormat="1" applyFont="1" applyFill="1" applyBorder="1" applyAlignment="1" applyProtection="0">
      <alignment horizontal="center" vertical="bottom" wrapText="1"/>
    </xf>
    <xf numFmtId="61" fontId="5" fillId="7" borderId="17" applyNumberFormat="1" applyFont="1" applyFill="1" applyBorder="1" applyAlignment="1" applyProtection="0">
      <alignment horizontal="center" vertical="bottom" wrapText="1"/>
    </xf>
    <xf numFmtId="1" fontId="5" fillId="7" borderId="20" applyNumberFormat="1" applyFont="1" applyFill="1" applyBorder="1" applyAlignment="1" applyProtection="0">
      <alignment horizontal="center" vertical="bottom" wrapText="1"/>
    </xf>
    <xf numFmtId="1" fontId="5" fillId="7" borderId="19" applyNumberFormat="1" applyFont="1" applyFill="1" applyBorder="1" applyAlignment="1" applyProtection="0">
      <alignment horizontal="center" vertical="bottom" wrapText="1"/>
    </xf>
    <xf numFmtId="1" fontId="5" fillId="4" borderId="2" applyNumberFormat="1" applyFont="1" applyFill="1" applyBorder="1" applyAlignment="1" applyProtection="0">
      <alignment horizontal="center" vertical="bottom" wrapText="1"/>
    </xf>
    <xf numFmtId="61" fontId="5" fillId="3" borderId="2" applyNumberFormat="1" applyFont="1" applyFill="1" applyBorder="1" applyAlignment="1" applyProtection="0">
      <alignment horizontal="center" vertical="bottom" wrapText="1"/>
    </xf>
    <xf numFmtId="1" fontId="9" fillId="5" borderId="2" applyNumberFormat="1" applyFont="1" applyFill="1" applyBorder="1" applyAlignment="1" applyProtection="0">
      <alignment horizontal="center" vertical="bottom" wrapText="1"/>
    </xf>
    <xf numFmtId="1" fontId="5" fillId="6" borderId="21" applyNumberFormat="1" applyFont="1" applyFill="1" applyBorder="1" applyAlignment="1" applyProtection="0">
      <alignment horizontal="center" vertical="bottom" wrapText="1"/>
    </xf>
    <xf numFmtId="1" fontId="5" fillId="3" borderId="22" applyNumberFormat="1" applyFont="1" applyFill="1" applyBorder="1" applyAlignment="1" applyProtection="0">
      <alignment horizontal="center" vertical="bottom" wrapText="1"/>
    </xf>
    <xf numFmtId="49" fontId="0" fillId="3" borderId="23" applyNumberFormat="1" applyFont="1" applyFill="1" applyBorder="1" applyAlignment="1" applyProtection="0">
      <alignment vertical="bottom" wrapText="1"/>
    </xf>
    <xf numFmtId="0" fontId="0" fillId="3" borderId="23" applyNumberFormat="0" applyFont="1" applyFill="1" applyBorder="1" applyAlignment="1" applyProtection="0">
      <alignment vertical="bottom"/>
    </xf>
    <xf numFmtId="0" fontId="0" fillId="4" borderId="24" applyNumberFormat="0" applyFont="1" applyFill="1" applyBorder="1" applyAlignment="1" applyProtection="0">
      <alignment horizontal="center" vertical="bottom" wrapText="1"/>
    </xf>
    <xf numFmtId="49" fontId="3" fillId="2" borderId="4" applyNumberFormat="1" applyFont="1" applyFill="1" applyBorder="1" applyAlignment="1" applyProtection="0">
      <alignment horizontal="center" vertical="bottom" wrapText="1"/>
    </xf>
    <xf numFmtId="0" fontId="10" fillId="5" borderId="25" applyNumberFormat="0" applyFont="1" applyFill="1" applyBorder="1" applyAlignment="1" applyProtection="0">
      <alignment horizontal="center" vertical="bottom" wrapText="1"/>
    </xf>
    <xf numFmtId="0" fontId="0" fillId="6" borderId="26" applyNumberFormat="0" applyFont="1" applyFill="1" applyBorder="1" applyAlignment="1" applyProtection="0">
      <alignment horizontal="center" vertical="bottom" wrapText="1"/>
    </xf>
    <xf numFmtId="0" fontId="0" fillId="3" borderId="27" applyNumberFormat="0" applyFont="1" applyFill="1" applyBorder="1" applyAlignment="1" applyProtection="0">
      <alignment horizontal="center" vertical="bottom" wrapText="1"/>
    </xf>
    <xf numFmtId="0" fontId="0" fillId="3" borderId="24" applyNumberFormat="0" applyFont="1" applyFill="1" applyBorder="1" applyAlignment="1" applyProtection="0">
      <alignment horizontal="center" vertical="bottom" wrapText="1"/>
    </xf>
    <xf numFmtId="0" fontId="0" fillId="3" borderId="28" applyNumberFormat="1" applyFont="1" applyFill="1" applyBorder="1" applyAlignment="1" applyProtection="0">
      <alignment horizontal="center" vertical="bottom"/>
    </xf>
    <xf numFmtId="3" fontId="0" fillId="3" borderId="29" applyNumberFormat="1" applyFont="1" applyFill="1" applyBorder="1" applyAlignment="1" applyProtection="0">
      <alignment horizontal="center" vertical="bottom"/>
    </xf>
    <xf numFmtId="3" fontId="0" fillId="3" borderId="30" applyNumberFormat="1" applyFont="1" applyFill="1" applyBorder="1" applyAlignment="1" applyProtection="0">
      <alignment horizontal="center" vertical="bottom"/>
    </xf>
    <xf numFmtId="3" fontId="0" fillId="3" borderId="1" applyNumberFormat="1" applyFont="1" applyFill="1" applyBorder="1" applyAlignment="1" applyProtection="0">
      <alignment horizontal="center" vertical="bottom"/>
    </xf>
    <xf numFmtId="3" fontId="0" fillId="3" borderId="31" applyNumberFormat="1" applyFont="1" applyFill="1" applyBorder="1" applyAlignment="1" applyProtection="0">
      <alignment horizontal="center" vertical="bottom"/>
    </xf>
    <xf numFmtId="0" fontId="0" fillId="3" borderId="32" applyNumberFormat="0" applyFont="1" applyFill="1" applyBorder="1" applyAlignment="1" applyProtection="0">
      <alignment vertical="bottom"/>
    </xf>
    <xf numFmtId="0" fontId="0" fillId="4" borderId="33" applyNumberFormat="0" applyFont="1" applyFill="1" applyBorder="1" applyAlignment="1" applyProtection="0">
      <alignment vertical="bottom"/>
    </xf>
    <xf numFmtId="61" fontId="0" fillId="3" borderId="34" applyNumberFormat="1" applyFont="1" applyFill="1" applyBorder="1" applyAlignment="1" applyProtection="0">
      <alignment horizontal="center" vertical="bottom"/>
    </xf>
    <xf numFmtId="61" fontId="0" fillId="3" borderId="29" applyNumberFormat="1" applyFont="1" applyFill="1" applyBorder="1" applyAlignment="1" applyProtection="0">
      <alignment horizontal="center" vertical="bottom"/>
    </xf>
    <xf numFmtId="3" fontId="10" fillId="5" borderId="34" applyNumberFormat="1" applyFont="1" applyFill="1" applyBorder="1" applyAlignment="1" applyProtection="0">
      <alignment horizontal="center" vertical="bottom"/>
    </xf>
    <xf numFmtId="61" fontId="0" fillId="3" borderId="35" applyNumberFormat="1" applyFont="1" applyFill="1" applyBorder="1" applyAlignment="1" applyProtection="0">
      <alignment horizontal="center" vertical="bottom"/>
    </xf>
    <xf numFmtId="61" fontId="0" fillId="3" borderId="36" applyNumberFormat="1" applyFont="1" applyFill="1" applyBorder="1" applyAlignment="1" applyProtection="0">
      <alignment horizontal="center" vertical="bottom"/>
    </xf>
    <xf numFmtId="3" fontId="0" fillId="6" borderId="37" applyNumberFormat="1" applyFont="1" applyFill="1" applyBorder="1" applyAlignment="1" applyProtection="0">
      <alignment horizontal="center" vertical="bottom"/>
    </xf>
    <xf numFmtId="3" fontId="0" fillId="3" borderId="38" applyNumberFormat="1" applyFont="1" applyFill="1" applyBorder="1" applyAlignment="1" applyProtection="0">
      <alignment horizontal="center" vertical="bottom"/>
    </xf>
    <xf numFmtId="3" fontId="0" fillId="3" borderId="34" applyNumberFormat="1" applyFont="1" applyFill="1" applyBorder="1" applyAlignment="1" applyProtection="0">
      <alignment horizontal="center" vertical="bottom"/>
    </xf>
    <xf numFmtId="60" fontId="0" fillId="3" borderId="39" applyNumberFormat="1" applyFont="1" applyFill="1" applyBorder="1" applyAlignment="1" applyProtection="0">
      <alignment horizontal="center" vertical="bottom"/>
    </xf>
    <xf numFmtId="60" fontId="5" fillId="4" borderId="1" applyNumberFormat="1" applyFont="1" applyFill="1" applyBorder="1" applyAlignment="1" applyProtection="0">
      <alignment horizontal="center" vertical="bottom" wrapText="1"/>
    </xf>
    <xf numFmtId="60" fontId="9" fillId="5" borderId="1" applyNumberFormat="1" applyFont="1" applyFill="1" applyBorder="1" applyAlignment="1" applyProtection="0">
      <alignment horizontal="center" vertical="bottom" wrapText="1"/>
    </xf>
    <xf numFmtId="9" fontId="0" fillId="3" borderId="40" applyNumberFormat="1" applyFont="1" applyFill="1" applyBorder="1" applyAlignment="1" applyProtection="0">
      <alignment horizontal="center" vertical="bottom"/>
    </xf>
    <xf numFmtId="62" fontId="5" fillId="3" borderId="17" applyNumberFormat="1" applyFont="1" applyFill="1" applyBorder="1" applyAlignment="1" applyProtection="0">
      <alignment horizontal="center" vertical="bottom" wrapText="1"/>
    </xf>
    <xf numFmtId="60" fontId="5" fillId="6" borderId="20" applyNumberFormat="1" applyFont="1" applyFill="1" applyBorder="1" applyAlignment="1" applyProtection="0">
      <alignment horizontal="center" vertical="bottom" wrapText="1"/>
    </xf>
    <xf numFmtId="60" fontId="5" fillId="3" borderId="19" applyNumberFormat="1" applyFont="1" applyFill="1" applyBorder="1" applyAlignment="1" applyProtection="0">
      <alignment horizontal="center" vertical="bottom" wrapText="1"/>
    </xf>
    <xf numFmtId="0" fontId="0" fillId="3" borderId="39" applyNumberFormat="0" applyFont="1" applyFill="1" applyBorder="1" applyAlignment="1" applyProtection="0">
      <alignment vertical="bottom"/>
    </xf>
    <xf numFmtId="49" fontId="6" fillId="3" borderId="1" applyNumberFormat="1" applyFont="1" applyFill="1" applyBorder="1" applyAlignment="1" applyProtection="0">
      <alignment horizontal="right" vertical="center" wrapText="1"/>
    </xf>
    <xf numFmtId="0" fontId="5" fillId="4" borderId="1" applyNumberFormat="0" applyFont="1" applyFill="1" applyBorder="1" applyAlignment="1" applyProtection="0">
      <alignment horizontal="center" vertical="bottom" wrapText="1"/>
    </xf>
    <xf numFmtId="2" fontId="9" fillId="5" borderId="1" applyNumberFormat="1" applyFont="1" applyFill="1" applyBorder="1" applyAlignment="1" applyProtection="0">
      <alignment horizontal="right" vertical="bottom" wrapText="1"/>
    </xf>
    <xf numFmtId="49" fontId="5" fillId="3" borderId="17" applyNumberFormat="1" applyFont="1" applyFill="1" applyBorder="1" applyAlignment="1" applyProtection="0">
      <alignment horizontal="center" vertical="bottom" wrapText="1"/>
    </xf>
    <xf numFmtId="2" fontId="5" fillId="6" borderId="20" applyNumberFormat="1" applyFont="1" applyFill="1" applyBorder="1" applyAlignment="1" applyProtection="0">
      <alignment horizontal="right" vertical="bottom" wrapText="1"/>
    </xf>
    <xf numFmtId="2" fontId="5" fillId="3" borderId="19" applyNumberFormat="1" applyFont="1" applyFill="1" applyBorder="1" applyAlignment="1" applyProtection="0">
      <alignment horizontal="right" vertical="bottom" wrapText="1"/>
    </xf>
    <xf numFmtId="0" fontId="6" fillId="3" borderId="1" applyNumberFormat="0" applyFont="1" applyFill="1" applyBorder="1" applyAlignment="1" applyProtection="0">
      <alignment horizontal="right" vertical="center" wrapText="1"/>
    </xf>
    <xf numFmtId="2" fontId="5" fillId="6" borderId="41" applyNumberFormat="1" applyFont="1" applyFill="1" applyBorder="1" applyAlignment="1" applyProtection="0">
      <alignment horizontal="right" vertical="bottom" wrapText="1"/>
    </xf>
    <xf numFmtId="0" fontId="0" applyNumberFormat="1" applyFont="1" applyFill="0" applyBorder="0" applyAlignment="1" applyProtection="0">
      <alignment vertical="bottom"/>
    </xf>
    <xf numFmtId="0" fontId="0" fillId="3" borderId="13" applyNumberFormat="0" applyFont="1" applyFill="1" applyBorder="1" applyAlignment="1" applyProtection="0">
      <alignment vertical="bottom"/>
    </xf>
    <xf numFmtId="0" fontId="7" fillId="3" borderId="42" applyNumberFormat="0" applyFont="1" applyFill="1" applyBorder="1" applyAlignment="1" applyProtection="0">
      <alignment horizontal="center" vertical="center"/>
    </xf>
    <xf numFmtId="49" fontId="7" fillId="3" borderId="43" applyNumberFormat="1" applyFont="1" applyFill="1" applyBorder="1" applyAlignment="1" applyProtection="0">
      <alignment horizontal="center" vertical="center"/>
    </xf>
    <xf numFmtId="1" fontId="5" fillId="4" borderId="17" applyNumberFormat="1" applyFont="1" applyFill="1" applyBorder="1" applyAlignment="1" applyProtection="0">
      <alignment horizontal="center" vertical="bottom" wrapText="1"/>
    </xf>
    <xf numFmtId="0" fontId="0" fillId="3" borderId="44" applyNumberFormat="0" applyFont="1" applyFill="1" applyBorder="1" applyAlignment="1" applyProtection="0">
      <alignment vertical="bottom"/>
    </xf>
    <xf numFmtId="0" fontId="0" fillId="3" borderId="45" applyNumberFormat="0" applyFont="1" applyFill="1" applyBorder="1" applyAlignment="1" applyProtection="0">
      <alignment vertical="bottom"/>
    </xf>
    <xf numFmtId="0" fontId="0" fillId="3" borderId="46" applyNumberFormat="0" applyFont="1" applyFill="1" applyBorder="1" applyAlignment="1" applyProtection="0">
      <alignment vertical="bottom"/>
    </xf>
    <xf numFmtId="1" fontId="5" fillId="4" borderId="47" applyNumberFormat="1" applyFont="1" applyFill="1" applyBorder="1" applyAlignment="1" applyProtection="0">
      <alignment horizontal="center" vertical="bottom" wrapText="1"/>
    </xf>
    <xf numFmtId="0" fontId="0" fillId="4" borderId="48" applyNumberFormat="0" applyFont="1" applyFill="1" applyBorder="1" applyAlignment="1" applyProtection="0">
      <alignment horizontal="center" vertical="bottom" wrapText="1"/>
    </xf>
    <xf numFmtId="3" fontId="6" fillId="3" borderId="30" applyNumberFormat="1" applyFont="1" applyFill="1" applyBorder="1" applyAlignment="1" applyProtection="0">
      <alignment horizontal="right" vertical="center" wrapText="1"/>
    </xf>
    <xf numFmtId="0" fontId="0" fillId="4" borderId="49" applyNumberFormat="0" applyFont="1" applyFill="1" applyBorder="1" applyAlignment="1" applyProtection="0">
      <alignment vertical="bottom"/>
    </xf>
    <xf numFmtId="60" fontId="6" fillId="3" borderId="1" applyNumberFormat="1" applyFont="1" applyFill="1" applyBorder="1" applyAlignment="1" applyProtection="0">
      <alignment horizontal="center" vertical="center" wrapText="1"/>
    </xf>
    <xf numFmtId="60" fontId="6" fillId="3" borderId="1" applyNumberFormat="1" applyFont="1" applyFill="1" applyBorder="1" applyAlignment="1" applyProtection="0">
      <alignment horizontal="right" vertical="center" wrapText="1"/>
    </xf>
    <xf numFmtId="60" fontId="5" fillId="4" borderId="17" applyNumberFormat="1" applyFont="1" applyFill="1" applyBorder="1" applyAlignment="1" applyProtection="0">
      <alignment horizontal="center" vertical="bottom" wrapText="1"/>
    </xf>
    <xf numFmtId="63" fontId="6" fillId="3" borderId="1" applyNumberFormat="1" applyFont="1" applyFill="1" applyBorder="1" applyAlignment="1" applyProtection="0">
      <alignment horizontal="right" vertical="center" wrapText="1"/>
    </xf>
    <xf numFmtId="0" fontId="5" fillId="4" borderId="17" applyNumberFormat="0" applyFont="1" applyFill="1" applyBorder="1" applyAlignment="1" applyProtection="0">
      <alignment horizontal="center" vertical="bottom" wrapText="1"/>
    </xf>
    <xf numFmtId="0" fontId="0" applyNumberFormat="1" applyFont="1" applyFill="0" applyBorder="0" applyAlignment="1" applyProtection="0">
      <alignment vertical="bottom"/>
    </xf>
    <xf numFmtId="49" fontId="7" fillId="3" borderId="14" applyNumberFormat="1" applyFont="1" applyFill="1" applyBorder="1" applyAlignment="1" applyProtection="0">
      <alignment horizontal="center" vertical="center"/>
    </xf>
    <xf numFmtId="2" fontId="5" fillId="3" borderId="44" applyNumberFormat="1" applyFont="1" applyFill="1" applyBorder="1" applyAlignment="1" applyProtection="0">
      <alignment horizontal="right" vertical="bottom" wrapText="1"/>
    </xf>
    <xf numFmtId="61" fontId="6" fillId="3" borderId="1" applyNumberFormat="1" applyFont="1" applyFill="1" applyBorder="1" applyAlignment="1" applyProtection="0">
      <alignment horizontal="center" vertical="center" wrapText="1"/>
    </xf>
    <xf numFmtId="64" fontId="6" fillId="3" borderId="1" applyNumberFormat="1" applyFont="1" applyFill="1" applyBorder="1" applyAlignment="1" applyProtection="0">
      <alignment horizontal="right" vertical="center" wrapText="1"/>
    </xf>
    <xf numFmtId="2" fontId="5" fillId="3" borderId="45" applyNumberFormat="1" applyFont="1" applyFill="1" applyBorder="1" applyAlignment="1" applyProtection="0">
      <alignment horizontal="right" vertical="bottom" wrapText="1"/>
    </xf>
    <xf numFmtId="3" fontId="6" fillId="3" borderId="50" applyNumberFormat="1" applyFont="1" applyFill="1" applyBorder="1" applyAlignment="1" applyProtection="0">
      <alignment horizontal="center" vertical="center" wrapText="1"/>
    </xf>
    <xf numFmtId="61" fontId="6" fillId="3" borderId="50" applyNumberFormat="1" applyFont="1" applyFill="1" applyBorder="1" applyAlignment="1" applyProtection="0">
      <alignment horizontal="center" vertical="center" wrapText="1"/>
    </xf>
    <xf numFmtId="2" fontId="5" fillId="3" borderId="51" applyNumberFormat="1" applyFont="1" applyFill="1" applyBorder="1" applyAlignment="1" applyProtection="0">
      <alignment horizontal="right" vertical="bottom" wrapText="1"/>
    </xf>
    <xf numFmtId="3" fontId="6" fillId="3" borderId="52" applyNumberFormat="1" applyFont="1" applyFill="1" applyBorder="1" applyAlignment="1" applyProtection="0">
      <alignment horizontal="center" vertical="center" wrapText="1"/>
    </xf>
    <xf numFmtId="61" fontId="6" fillId="3" borderId="52" applyNumberFormat="1" applyFont="1" applyFill="1" applyBorder="1" applyAlignment="1" applyProtection="0">
      <alignment horizontal="center" vertical="center" wrapText="1"/>
    </xf>
    <xf numFmtId="3" fontId="6" fillId="3" borderId="53" applyNumberFormat="1" applyFont="1" applyFill="1" applyBorder="1" applyAlignment="1" applyProtection="0">
      <alignment horizontal="right" vertical="center" wrapText="1"/>
    </xf>
    <xf numFmtId="3" fontId="6" fillId="3" borderId="54" applyNumberFormat="1" applyFont="1" applyFill="1" applyBorder="1" applyAlignment="1" applyProtection="0">
      <alignment horizontal="center" vertical="center" wrapText="1"/>
    </xf>
    <xf numFmtId="61" fontId="6" fillId="3" borderId="54" applyNumberFormat="1" applyFont="1" applyFill="1" applyBorder="1" applyAlignment="1" applyProtection="0">
      <alignment horizontal="center" vertical="center" wrapText="1"/>
    </xf>
    <xf numFmtId="2" fontId="5" fillId="3" borderId="46" applyNumberFormat="1" applyFont="1" applyFill="1" applyBorder="1" applyAlignment="1" applyProtection="0">
      <alignment horizontal="right" vertical="bottom" wrapText="1"/>
    </xf>
    <xf numFmtId="0" fontId="0" fillId="3" borderId="1" applyNumberFormat="0" applyFont="1" applyFill="1" applyBorder="1" applyAlignment="1" applyProtection="0">
      <alignment vertical="bottom"/>
    </xf>
    <xf numFmtId="3" fontId="0" fillId="3" borderId="23" applyNumberFormat="1" applyFont="1" applyFill="1" applyBorder="1" applyAlignment="1" applyProtection="0">
      <alignment horizontal="center" vertical="bottom"/>
    </xf>
    <xf numFmtId="61" fontId="0" fillId="3" borderId="1" applyNumberFormat="1" applyFont="1" applyFill="1" applyBorder="1" applyAlignment="1" applyProtection="0">
      <alignment horizontal="center" vertical="bottom"/>
    </xf>
    <xf numFmtId="3" fontId="6" fillId="3" borderId="23" applyNumberFormat="1" applyFont="1" applyFill="1" applyBorder="1" applyAlignment="1" applyProtection="0">
      <alignment horizontal="right" vertical="center" wrapText="1"/>
    </xf>
    <xf numFmtId="0" fontId="0" fillId="3" borderId="39" applyNumberFormat="0" applyFont="1" applyFill="1" applyBorder="1" applyAlignment="1" applyProtection="0">
      <alignment horizontal="center" vertical="bottom"/>
    </xf>
    <xf numFmtId="0" fontId="0" fillId="3" borderId="55" applyNumberFormat="0" applyFont="1" applyFill="1" applyBorder="1" applyAlignment="1" applyProtection="0">
      <alignment vertical="bottom"/>
    </xf>
    <xf numFmtId="49" fontId="0" fillId="3" borderId="39" applyNumberFormat="1" applyFont="1" applyFill="1" applyBorder="1" applyAlignment="1" applyProtection="0">
      <alignment horizontal="center" vertical="bottom"/>
    </xf>
    <xf numFmtId="61" fontId="0" fillId="3" borderId="39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c4c4c"/>
      <rgbColor rgb="ff25a0db"/>
      <rgbColor rgb="ffc0c0c0"/>
      <rgbColor rgb="ff333333"/>
      <rgbColor rgb="ffffffff"/>
      <rgbColor rgb="ff50a9ff"/>
      <rgbColor rgb="ffaaaaaa"/>
      <rgbColor rgb="ffff6f60"/>
      <rgbColor rgb="ffff2d2e"/>
      <rgbColor rgb="ff4039ff"/>
      <rgbColor rgb="ffd53134"/>
      <rgbColor rgb="ffd5443a"/>
      <rgbColor rgb="ffa5a5a5"/>
      <rgbColor rgb="fffeccc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V356"/>
  <sheetViews>
    <sheetView workbookViewId="0" showGridLines="0" defaultGridColor="1"/>
  </sheetViews>
  <sheetFormatPr defaultColWidth="9.16667" defaultRowHeight="12.75" customHeight="1" outlineLevelRow="0" outlineLevelCol="0"/>
  <cols>
    <col min="1" max="1" width="10.5" style="1" customWidth="1"/>
    <col min="2" max="2" width="21.3516" style="1" customWidth="1"/>
    <col min="3" max="3" width="11.3516" style="1" customWidth="1"/>
    <col min="4" max="4" width="11.5" style="1" customWidth="1"/>
    <col min="5" max="5" width="10.6719" style="1" customWidth="1"/>
    <col min="6" max="6" width="12.3516" style="1" customWidth="1"/>
    <col min="7" max="7" width="9.67188" style="1" customWidth="1"/>
    <col min="8" max="8" width="11.3516" style="1" customWidth="1"/>
    <col min="9" max="9" width="7" style="1" customWidth="1"/>
    <col min="10" max="19" width="17.5" style="1" customWidth="1"/>
    <col min="20" max="20" width="20.1719" style="1" customWidth="1"/>
    <col min="21" max="22" width="17.5" style="1" customWidth="1"/>
    <col min="23" max="16384" width="9.17188" style="1" customWidth="1"/>
  </cols>
  <sheetData>
    <row r="1" ht="63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s="3"/>
      <c r="J1" t="s" s="4">
        <v>8</v>
      </c>
      <c r="K1" t="s" s="4">
        <v>3</v>
      </c>
      <c r="L1" t="s" s="4">
        <v>5</v>
      </c>
      <c r="M1" t="s" s="4">
        <v>6</v>
      </c>
      <c r="N1" t="s" s="4">
        <v>7</v>
      </c>
      <c r="O1" t="s" s="4">
        <v>9</v>
      </c>
      <c r="P1" t="s" s="4">
        <v>10</v>
      </c>
      <c r="Q1" t="s" s="4">
        <v>11</v>
      </c>
      <c r="R1" t="s" s="4">
        <v>12</v>
      </c>
      <c r="S1" t="s" s="5">
        <v>13</v>
      </c>
      <c r="T1" t="s" s="5">
        <v>14</v>
      </c>
      <c r="U1" t="s" s="5">
        <v>15</v>
      </c>
      <c r="V1" s="3"/>
    </row>
    <row r="2" ht="12.75" customHeight="1">
      <c r="A2" t="s" s="6">
        <v>16</v>
      </c>
      <c r="B2" t="s" s="6">
        <v>17</v>
      </c>
      <c r="C2" t="s" s="6">
        <v>18</v>
      </c>
      <c r="D2" s="7">
        <v>15.22</v>
      </c>
      <c r="E2" s="7">
        <v>0</v>
      </c>
      <c r="F2" s="7">
        <v>15.22</v>
      </c>
      <c r="G2" s="7">
        <v>15.22</v>
      </c>
      <c r="H2" s="7">
        <v>15.22</v>
      </c>
      <c r="I2" s="7"/>
      <c r="J2" s="8">
        <f>IF(D2=F2,0,1)</f>
        <v>0</v>
      </c>
      <c r="K2" s="9">
        <v>2310826550</v>
      </c>
      <c r="L2" s="9">
        <v>218827950</v>
      </c>
      <c r="M2" s="9">
        <v>23853800</v>
      </c>
      <c r="N2" s="9">
        <v>61005100</v>
      </c>
      <c r="O2" s="9">
        <f>L2+M2+N2</f>
        <v>303686850</v>
      </c>
      <c r="P2" s="9">
        <v>2614513400</v>
      </c>
      <c r="Q2" s="10">
        <v>88.38460000000001</v>
      </c>
      <c r="R2" s="10">
        <v>11.6154</v>
      </c>
      <c r="S2" s="11">
        <f>IF(J2=1,O2,0)</f>
        <v>0</v>
      </c>
      <c r="T2" s="12">
        <f>IF(D2&lt;$R$355,K2,0)</f>
        <v>2310826550</v>
      </c>
      <c r="U2" s="13">
        <f>IF(F2&gt;16.28,O2,0)</f>
        <v>0</v>
      </c>
      <c r="V2" s="7"/>
    </row>
    <row r="3" ht="12.75" customHeight="1">
      <c r="A3" t="s" s="6">
        <v>19</v>
      </c>
      <c r="B3" t="s" s="6">
        <v>20</v>
      </c>
      <c r="C3" t="s" s="6">
        <v>18</v>
      </c>
      <c r="D3" s="7">
        <v>19.45</v>
      </c>
      <c r="E3" s="7">
        <v>0</v>
      </c>
      <c r="F3" s="7">
        <v>19.45</v>
      </c>
      <c r="G3" s="7">
        <v>19.45</v>
      </c>
      <c r="H3" s="7">
        <v>19.45</v>
      </c>
      <c r="I3" s="7"/>
      <c r="J3" s="8">
        <f>IF(D3=F3,0,1)</f>
        <v>0</v>
      </c>
      <c r="K3" s="9">
        <v>4556815241</v>
      </c>
      <c r="L3" s="9">
        <v>342153211</v>
      </c>
      <c r="M3" s="9">
        <v>102130400</v>
      </c>
      <c r="N3" s="9">
        <v>102043425</v>
      </c>
      <c r="O3" s="9">
        <f>L3+M3+N3</f>
        <v>546327036</v>
      </c>
      <c r="P3" s="9">
        <v>5103142277</v>
      </c>
      <c r="Q3" s="10">
        <v>89.29430000000001</v>
      </c>
      <c r="R3" s="10">
        <v>10.7057</v>
      </c>
      <c r="S3" s="11">
        <f>IF(J3=1,O3,0)</f>
        <v>0</v>
      </c>
      <c r="T3" s="12">
        <f>IF(D3&lt;$R$355,K3,0)</f>
        <v>0</v>
      </c>
      <c r="U3" s="13">
        <f>IF(F3&gt;16.28,O3,0)</f>
        <v>546327036</v>
      </c>
      <c r="V3" s="7"/>
    </row>
    <row r="4" ht="12.75" customHeight="1">
      <c r="A4" t="s" s="6">
        <v>21</v>
      </c>
      <c r="B4" t="s" s="6">
        <v>22</v>
      </c>
      <c r="C4" t="s" s="6">
        <v>18</v>
      </c>
      <c r="D4" s="7">
        <v>13.27</v>
      </c>
      <c r="E4" s="7">
        <v>0</v>
      </c>
      <c r="F4" s="7">
        <v>17.18</v>
      </c>
      <c r="G4" s="7">
        <v>17.18</v>
      </c>
      <c r="H4" s="7">
        <v>17.18</v>
      </c>
      <c r="I4" s="7"/>
      <c r="J4" s="8">
        <f>IF(D4=F4,0,1)</f>
        <v>1</v>
      </c>
      <c r="K4" s="9">
        <v>1308554443</v>
      </c>
      <c r="L4" s="9">
        <v>34741317</v>
      </c>
      <c r="M4" s="9">
        <v>29447700</v>
      </c>
      <c r="N4" s="9">
        <v>116272035</v>
      </c>
      <c r="O4" s="9">
        <f>L4+M4+N4</f>
        <v>180461052</v>
      </c>
      <c r="P4" s="9">
        <v>1489015495</v>
      </c>
      <c r="Q4" s="10">
        <v>87.8805</v>
      </c>
      <c r="R4" s="10">
        <v>12.1195</v>
      </c>
      <c r="S4" s="11">
        <f>IF(J4=1,O4,0)</f>
        <v>180461052</v>
      </c>
      <c r="T4" s="12">
        <f>IF(D4&lt;$R$355,K4,0)</f>
        <v>1308554443</v>
      </c>
      <c r="U4" s="13">
        <f>IF(F4&gt;16.28,O4,0)</f>
        <v>180461052</v>
      </c>
      <c r="V4" s="7"/>
    </row>
    <row r="5" ht="12.75" customHeight="1">
      <c r="A5" t="s" s="6">
        <v>23</v>
      </c>
      <c r="B5" t="s" s="6">
        <v>24</v>
      </c>
      <c r="C5" t="s" s="6">
        <v>18</v>
      </c>
      <c r="D5" s="7">
        <v>20.89</v>
      </c>
      <c r="E5" s="7">
        <v>0</v>
      </c>
      <c r="F5" s="7">
        <v>26.16</v>
      </c>
      <c r="G5" s="7">
        <v>26.16</v>
      </c>
      <c r="H5" s="7">
        <v>26.16</v>
      </c>
      <c r="I5" s="7"/>
      <c r="J5" s="8">
        <f>IF(D5=F5,0,1)</f>
        <v>1</v>
      </c>
      <c r="K5" s="9">
        <v>472121670</v>
      </c>
      <c r="L5" s="9">
        <v>36646033</v>
      </c>
      <c r="M5" s="9">
        <v>28288797</v>
      </c>
      <c r="N5" s="9">
        <v>34037697</v>
      </c>
      <c r="O5" s="9">
        <f>L5+M5+N5</f>
        <v>98972527</v>
      </c>
      <c r="P5" s="9">
        <v>571094197</v>
      </c>
      <c r="Q5" s="10">
        <v>82.66970000000001</v>
      </c>
      <c r="R5" s="10">
        <v>17.3303</v>
      </c>
      <c r="S5" s="11">
        <f>IF(J5=1,O5,0)</f>
        <v>98972527</v>
      </c>
      <c r="T5" s="12">
        <f>IF(D5&lt;$R$355,K5,0)</f>
        <v>0</v>
      </c>
      <c r="U5" s="13">
        <f>IF(F5&gt;16.28,O5,0)</f>
        <v>98972527</v>
      </c>
      <c r="V5" s="7"/>
    </row>
    <row r="6" ht="12.75" customHeight="1">
      <c r="A6" t="s" s="6">
        <v>25</v>
      </c>
      <c r="B6" t="s" s="6">
        <v>26</v>
      </c>
      <c r="C6" t="s" s="6">
        <v>18</v>
      </c>
      <c r="D6" s="7">
        <v>16.11</v>
      </c>
      <c r="E6" s="7">
        <v>0</v>
      </c>
      <c r="F6" s="7">
        <v>30.58</v>
      </c>
      <c r="G6" s="7">
        <v>30.58</v>
      </c>
      <c r="H6" s="7">
        <v>30.58</v>
      </c>
      <c r="I6" s="7"/>
      <c r="J6" s="8">
        <f>IF(D6=F6,0,1)</f>
        <v>1</v>
      </c>
      <c r="K6" s="9">
        <v>2698975565</v>
      </c>
      <c r="L6" s="9">
        <v>239736219</v>
      </c>
      <c r="M6" s="9">
        <v>200360705</v>
      </c>
      <c r="N6" s="9">
        <v>339268390</v>
      </c>
      <c r="O6" s="9">
        <f>L6+M6+N6</f>
        <v>779365314</v>
      </c>
      <c r="P6" s="9">
        <v>3478340879</v>
      </c>
      <c r="Q6" s="10">
        <v>77.5938</v>
      </c>
      <c r="R6" s="10">
        <v>22.4062</v>
      </c>
      <c r="S6" s="11">
        <f>IF(J6=1,O6,0)</f>
        <v>779365314</v>
      </c>
      <c r="T6" s="12">
        <f>IF(D6&lt;$R$355,K6,0)</f>
        <v>2698975565</v>
      </c>
      <c r="U6" s="13">
        <f>IF(F6&gt;16.28,O6,0)</f>
        <v>779365314</v>
      </c>
      <c r="V6" s="7"/>
    </row>
    <row r="7" ht="12.75" customHeight="1">
      <c r="A7" t="s" s="6">
        <v>27</v>
      </c>
      <c r="B7" t="s" s="6">
        <v>28</v>
      </c>
      <c r="C7" t="s" s="6">
        <v>18</v>
      </c>
      <c r="D7" s="7">
        <v>5.25</v>
      </c>
      <c r="E7" s="7">
        <v>0</v>
      </c>
      <c r="F7" s="7">
        <v>5.25</v>
      </c>
      <c r="G7" s="7">
        <v>5.25</v>
      </c>
      <c r="H7" s="7">
        <v>5.25</v>
      </c>
      <c r="I7" s="7"/>
      <c r="J7" s="8">
        <f>IF(D7=F7,0,1)</f>
        <v>0</v>
      </c>
      <c r="K7" s="9">
        <v>293205177</v>
      </c>
      <c r="L7" s="9">
        <v>1769248</v>
      </c>
      <c r="M7" s="9">
        <v>29376</v>
      </c>
      <c r="N7" s="9">
        <v>5132630</v>
      </c>
      <c r="O7" s="9">
        <f>L7+M7+N7</f>
        <v>6931254</v>
      </c>
      <c r="P7" s="9">
        <v>300136431</v>
      </c>
      <c r="Q7" s="10">
        <v>97.6906</v>
      </c>
      <c r="R7" s="10">
        <v>2.3094</v>
      </c>
      <c r="S7" s="11">
        <f>IF(J7=1,O7,0)</f>
        <v>0</v>
      </c>
      <c r="T7" s="12">
        <f>IF(D7&lt;$R$355,K7,0)</f>
        <v>293205177</v>
      </c>
      <c r="U7" s="13">
        <f>IF(F7&gt;16.28,O7,0)</f>
        <v>0</v>
      </c>
      <c r="V7" s="7"/>
    </row>
    <row r="8" ht="12.75" customHeight="1">
      <c r="A8" t="s" s="6">
        <v>29</v>
      </c>
      <c r="B8" t="s" s="6">
        <v>30</v>
      </c>
      <c r="C8" t="s" s="6">
        <v>18</v>
      </c>
      <c r="D8" s="7">
        <v>17.69</v>
      </c>
      <c r="E8" s="7">
        <v>0</v>
      </c>
      <c r="F8" s="7">
        <v>17.69</v>
      </c>
      <c r="G8" s="7">
        <v>17.69</v>
      </c>
      <c r="H8" s="7">
        <v>17.69</v>
      </c>
      <c r="I8" s="7"/>
      <c r="J8" s="8">
        <f>IF(D8=F8,0,1)</f>
        <v>0</v>
      </c>
      <c r="K8" s="9">
        <v>2430439839</v>
      </c>
      <c r="L8" s="9">
        <v>180794247</v>
      </c>
      <c r="M8" s="9">
        <v>114177471</v>
      </c>
      <c r="N8" s="9">
        <v>89264009</v>
      </c>
      <c r="O8" s="9">
        <f>L8+M8+N8</f>
        <v>384235727</v>
      </c>
      <c r="P8" s="9">
        <v>2814675566</v>
      </c>
      <c r="Q8" s="10">
        <v>86.3488</v>
      </c>
      <c r="R8" s="10">
        <v>13.6512</v>
      </c>
      <c r="S8" s="11">
        <f>IF(J8=1,O8,0)</f>
        <v>0</v>
      </c>
      <c r="T8" s="12">
        <f>IF(D8&lt;$R$355,K8,0)</f>
        <v>0</v>
      </c>
      <c r="U8" s="13">
        <f>IF(F8&gt;16.28,O8,0)</f>
        <v>384235727</v>
      </c>
      <c r="V8" s="7"/>
    </row>
    <row r="9" ht="12.75" customHeight="1">
      <c r="A9" t="s" s="6">
        <v>31</v>
      </c>
      <c r="B9" t="s" s="6">
        <v>32</v>
      </c>
      <c r="C9" t="s" s="6">
        <v>18</v>
      </c>
      <c r="D9" s="7">
        <v>21.27</v>
      </c>
      <c r="E9" s="7">
        <v>0</v>
      </c>
      <c r="F9" s="7">
        <v>21.27</v>
      </c>
      <c r="G9" s="7">
        <v>21.27</v>
      </c>
      <c r="H9" s="7">
        <v>21.27</v>
      </c>
      <c r="I9" s="7"/>
      <c r="J9" s="8">
        <f>IF(D9=F9,0,1)</f>
        <v>0</v>
      </c>
      <c r="K9" s="9">
        <v>2476642502</v>
      </c>
      <c r="L9" s="9">
        <v>192174783</v>
      </c>
      <c r="M9" s="9">
        <v>4768400</v>
      </c>
      <c r="N9" s="9">
        <v>109960800</v>
      </c>
      <c r="O9" s="9">
        <f>L9+M9+N9</f>
        <v>306903983</v>
      </c>
      <c r="P9" s="9">
        <v>2783546485</v>
      </c>
      <c r="Q9" s="10">
        <v>88.9744</v>
      </c>
      <c r="R9" s="10">
        <v>11.0256</v>
      </c>
      <c r="S9" s="11">
        <f>IF(J9=1,O9,0)</f>
        <v>0</v>
      </c>
      <c r="T9" s="12">
        <f>IF(D9&lt;$R$355,K9,0)</f>
        <v>0</v>
      </c>
      <c r="U9" s="13">
        <f>IF(F9&gt;16.28,O9,0)</f>
        <v>306903983</v>
      </c>
      <c r="V9" s="7"/>
    </row>
    <row r="10" ht="12.75" customHeight="1">
      <c r="A10" t="s" s="6">
        <v>33</v>
      </c>
      <c r="B10" t="s" s="6">
        <v>34</v>
      </c>
      <c r="C10" t="s" s="6">
        <v>18</v>
      </c>
      <c r="D10" s="7">
        <v>14.6</v>
      </c>
      <c r="E10" s="7">
        <v>0</v>
      </c>
      <c r="F10" s="7">
        <v>29.29</v>
      </c>
      <c r="G10" s="7">
        <v>29.29</v>
      </c>
      <c r="H10" s="7">
        <v>29.29</v>
      </c>
      <c r="I10" s="7"/>
      <c r="J10" s="8">
        <f>IF(D10=F10,0,1)</f>
        <v>1</v>
      </c>
      <c r="K10" s="9">
        <v>7986757090</v>
      </c>
      <c r="L10" s="9">
        <v>625781847</v>
      </c>
      <c r="M10" s="9">
        <v>726997300</v>
      </c>
      <c r="N10" s="9">
        <v>319029130</v>
      </c>
      <c r="O10" s="9">
        <f>L10+M10+N10</f>
        <v>1671808277</v>
      </c>
      <c r="P10" s="9">
        <v>9658565367</v>
      </c>
      <c r="Q10" s="10">
        <v>82.6909</v>
      </c>
      <c r="R10" s="10">
        <v>17.3091</v>
      </c>
      <c r="S10" s="11">
        <f>IF(J10=1,O10,0)</f>
        <v>1671808277</v>
      </c>
      <c r="T10" s="12">
        <f>IF(D10&lt;$R$355,K10,0)</f>
        <v>7986757090</v>
      </c>
      <c r="U10" s="13">
        <f>IF(F10&gt;16.28,O10,0)</f>
        <v>1671808277</v>
      </c>
      <c r="V10" s="7"/>
    </row>
    <row r="11" ht="12.75" customHeight="1">
      <c r="A11" t="s" s="6">
        <v>35</v>
      </c>
      <c r="B11" t="s" s="6">
        <v>36</v>
      </c>
      <c r="C11" t="s" s="6">
        <v>18</v>
      </c>
      <c r="D11" s="7">
        <v>11.42</v>
      </c>
      <c r="E11" s="7">
        <v>0</v>
      </c>
      <c r="F11" s="7">
        <v>11.42</v>
      </c>
      <c r="G11" s="7">
        <v>11.42</v>
      </c>
      <c r="H11" s="7">
        <v>11.42</v>
      </c>
      <c r="I11" s="7"/>
      <c r="J11" s="8">
        <f>IF(D11=F11,0,1)</f>
        <v>0</v>
      </c>
      <c r="K11" s="9">
        <v>11805801788</v>
      </c>
      <c r="L11" s="9">
        <v>513658303</v>
      </c>
      <c r="M11" s="9">
        <v>25455600</v>
      </c>
      <c r="N11" s="9">
        <v>172442140</v>
      </c>
      <c r="O11" s="9">
        <f>L11+M11+N11</f>
        <v>711556043</v>
      </c>
      <c r="P11" s="9">
        <v>12517357831</v>
      </c>
      <c r="Q11" s="10">
        <v>94.3154</v>
      </c>
      <c r="R11" s="10">
        <v>5.6846</v>
      </c>
      <c r="S11" s="11">
        <f>IF(J11=1,O11,0)</f>
        <v>0</v>
      </c>
      <c r="T11" s="12">
        <f>IF(D11&lt;$R$355,K11,0)</f>
        <v>11805801788</v>
      </c>
      <c r="U11" s="13">
        <f>IF(F11&gt;16.28,O11,0)</f>
        <v>0</v>
      </c>
      <c r="V11" s="7"/>
    </row>
    <row r="12" ht="12.75" customHeight="1">
      <c r="A12" t="s" s="6">
        <v>37</v>
      </c>
      <c r="B12" t="s" s="6">
        <v>38</v>
      </c>
      <c r="C12" t="s" s="6">
        <v>18</v>
      </c>
      <c r="D12" s="7">
        <v>18.88</v>
      </c>
      <c r="E12" s="7">
        <v>0</v>
      </c>
      <c r="F12" s="7">
        <v>18.88</v>
      </c>
      <c r="G12" s="7">
        <v>18.88</v>
      </c>
      <c r="H12" s="7">
        <v>18.88</v>
      </c>
      <c r="I12" s="7"/>
      <c r="J12" s="8">
        <f>IF(D12=F12,0,1)</f>
        <v>0</v>
      </c>
      <c r="K12" s="9">
        <v>801223034</v>
      </c>
      <c r="L12" s="9">
        <v>16231940</v>
      </c>
      <c r="M12" s="9">
        <v>5095000</v>
      </c>
      <c r="N12" s="9">
        <v>11331876</v>
      </c>
      <c r="O12" s="9">
        <f>L12+M12+N12</f>
        <v>32658816</v>
      </c>
      <c r="P12" s="9">
        <v>833881850</v>
      </c>
      <c r="Q12" s="10">
        <v>96.0835</v>
      </c>
      <c r="R12" s="10">
        <v>3.9165</v>
      </c>
      <c r="S12" s="11">
        <f>IF(J12=1,O12,0)</f>
        <v>0</v>
      </c>
      <c r="T12" s="12">
        <f>IF(D12&lt;$R$355,K12,0)</f>
        <v>0</v>
      </c>
      <c r="U12" s="13">
        <f>IF(F12&gt;16.28,O12,0)</f>
        <v>32658816</v>
      </c>
      <c r="V12" s="7"/>
    </row>
    <row r="13" ht="12.75" customHeight="1">
      <c r="A13" t="s" s="6">
        <v>39</v>
      </c>
      <c r="B13" t="s" s="6">
        <v>40</v>
      </c>
      <c r="C13" t="s" s="6">
        <v>18</v>
      </c>
      <c r="D13" s="7">
        <v>17.69</v>
      </c>
      <c r="E13" s="7">
        <v>0</v>
      </c>
      <c r="F13" s="7">
        <v>17.69</v>
      </c>
      <c r="G13" s="7">
        <v>17.69</v>
      </c>
      <c r="H13" s="7">
        <v>17.69</v>
      </c>
      <c r="I13" s="7"/>
      <c r="J13" s="8">
        <f>IF(D13=F13,0,1)</f>
        <v>0</v>
      </c>
      <c r="K13" s="9">
        <v>374565042</v>
      </c>
      <c r="L13" s="9">
        <v>11253859</v>
      </c>
      <c r="M13" s="9">
        <v>1232600</v>
      </c>
      <c r="N13" s="9">
        <v>13933826</v>
      </c>
      <c r="O13" s="9">
        <f>L13+M13+N13</f>
        <v>26420285</v>
      </c>
      <c r="P13" s="9">
        <v>400985327</v>
      </c>
      <c r="Q13" s="10">
        <v>93.41119999999999</v>
      </c>
      <c r="R13" s="10">
        <v>6.5888</v>
      </c>
      <c r="S13" s="11">
        <f>IF(J13=1,O13,0)</f>
        <v>0</v>
      </c>
      <c r="T13" s="12">
        <f>IF(D13&lt;$R$355,K13,0)</f>
        <v>0</v>
      </c>
      <c r="U13" s="13">
        <f>IF(F13&gt;16.28,O13,0)</f>
        <v>26420285</v>
      </c>
      <c r="V13" s="7"/>
    </row>
    <row r="14" ht="12.75" customHeight="1">
      <c r="A14" t="s" s="6">
        <v>41</v>
      </c>
      <c r="B14" t="s" s="6">
        <v>42</v>
      </c>
      <c r="C14" t="s" s="6">
        <v>18</v>
      </c>
      <c r="D14" s="7">
        <v>17.38</v>
      </c>
      <c r="E14" s="7">
        <v>0</v>
      </c>
      <c r="F14" s="7">
        <v>17.38</v>
      </c>
      <c r="G14" s="7">
        <v>17.38</v>
      </c>
      <c r="H14" s="7">
        <v>17.38</v>
      </c>
      <c r="I14" s="7"/>
      <c r="J14" s="8">
        <f>IF(D14=F14,0,1)</f>
        <v>0</v>
      </c>
      <c r="K14" s="9">
        <v>236522610</v>
      </c>
      <c r="L14" s="9">
        <v>9635257</v>
      </c>
      <c r="M14" s="9">
        <v>1247410</v>
      </c>
      <c r="N14" s="9">
        <v>27668882</v>
      </c>
      <c r="O14" s="9">
        <f>L14+M14+N14</f>
        <v>38551549</v>
      </c>
      <c r="P14" s="9">
        <v>275074159</v>
      </c>
      <c r="Q14" s="10">
        <v>85.985</v>
      </c>
      <c r="R14" s="10">
        <v>14.015</v>
      </c>
      <c r="S14" s="11">
        <f>IF(J14=1,O14,0)</f>
        <v>0</v>
      </c>
      <c r="T14" s="12">
        <f>IF(D14&lt;$R$355,K14,0)</f>
        <v>0</v>
      </c>
      <c r="U14" s="13">
        <f>IF(F14&gt;16.28,O14,0)</f>
        <v>38551549</v>
      </c>
      <c r="V14" s="7"/>
    </row>
    <row r="15" ht="12.75" customHeight="1">
      <c r="A15" t="s" s="6">
        <v>43</v>
      </c>
      <c r="B15" t="s" s="6">
        <v>44</v>
      </c>
      <c r="C15" t="s" s="6">
        <v>18</v>
      </c>
      <c r="D15" s="7">
        <v>15.88</v>
      </c>
      <c r="E15" s="7">
        <v>15.88</v>
      </c>
      <c r="F15" s="7">
        <v>15.88</v>
      </c>
      <c r="G15" s="7">
        <v>15.88</v>
      </c>
      <c r="H15" s="7">
        <v>15.88</v>
      </c>
      <c r="I15" s="7"/>
      <c r="J15" s="8">
        <f>IF(D15=F15,0,1)</f>
        <v>0</v>
      </c>
      <c r="K15" s="9">
        <v>3020388784</v>
      </c>
      <c r="L15" s="9">
        <v>175564446</v>
      </c>
      <c r="M15" s="9">
        <v>49839780</v>
      </c>
      <c r="N15" s="9">
        <v>92805280</v>
      </c>
      <c r="O15" s="9">
        <f>L15+M15+N15</f>
        <v>318209506</v>
      </c>
      <c r="P15" s="9">
        <v>3338769490</v>
      </c>
      <c r="Q15" s="10">
        <v>90.4693</v>
      </c>
      <c r="R15" s="10">
        <v>9.5307</v>
      </c>
      <c r="S15" s="11">
        <f>IF(J15=1,O15,0)</f>
        <v>0</v>
      </c>
      <c r="T15" s="12">
        <f>IF(D15&lt;$R$355,K15,0)</f>
        <v>3020388784</v>
      </c>
      <c r="U15" s="13">
        <f>IF(F15&gt;16.28,O15,0)</f>
        <v>0</v>
      </c>
      <c r="V15" s="7"/>
    </row>
    <row r="16" ht="12.75" customHeight="1">
      <c r="A16" t="s" s="6">
        <v>45</v>
      </c>
      <c r="B16" t="s" s="6">
        <v>46</v>
      </c>
      <c r="C16" t="s" s="6">
        <v>18</v>
      </c>
      <c r="D16" s="7">
        <v>16.05</v>
      </c>
      <c r="E16" s="7">
        <v>0</v>
      </c>
      <c r="F16" s="7">
        <v>16.05</v>
      </c>
      <c r="G16" s="7">
        <v>16.05</v>
      </c>
      <c r="H16" s="7">
        <v>16.05</v>
      </c>
      <c r="I16" s="7"/>
      <c r="J16" s="8">
        <f>IF(D16=F16,0,1)</f>
        <v>0</v>
      </c>
      <c r="K16" s="9">
        <v>845043866</v>
      </c>
      <c r="L16" s="9">
        <v>83092187</v>
      </c>
      <c r="M16" s="9">
        <v>24926900</v>
      </c>
      <c r="N16" s="9">
        <v>35152788</v>
      </c>
      <c r="O16" s="9">
        <f>L16+M16+N16</f>
        <v>143171875</v>
      </c>
      <c r="P16" s="9">
        <v>988215741</v>
      </c>
      <c r="Q16" s="10">
        <v>85.5121</v>
      </c>
      <c r="R16" s="10">
        <v>14.4879</v>
      </c>
      <c r="S16" s="11">
        <f>IF(J16=1,O16,0)</f>
        <v>0</v>
      </c>
      <c r="T16" s="12">
        <f>IF(D16&lt;$R$355,K16,0)</f>
        <v>845043866</v>
      </c>
      <c r="U16" s="13">
        <f>IF(F16&gt;16.28,O16,0)</f>
        <v>0</v>
      </c>
      <c r="V16" s="7"/>
    </row>
    <row r="17" ht="12.75" customHeight="1">
      <c r="A17" t="s" s="6">
        <v>47</v>
      </c>
      <c r="B17" t="s" s="6">
        <v>48</v>
      </c>
      <c r="C17" t="s" s="6">
        <v>18</v>
      </c>
      <c r="D17" s="7">
        <v>14.45</v>
      </c>
      <c r="E17" s="7">
        <v>0</v>
      </c>
      <c r="F17" s="7">
        <v>21.13</v>
      </c>
      <c r="G17" s="7">
        <v>21.13</v>
      </c>
      <c r="H17" s="7">
        <v>21.13</v>
      </c>
      <c r="I17" s="7"/>
      <c r="J17" s="8">
        <f>IF(D17=F17,0,1)</f>
        <v>1</v>
      </c>
      <c r="K17" s="9">
        <v>4774753021</v>
      </c>
      <c r="L17" s="9">
        <v>476755369</v>
      </c>
      <c r="M17" s="9">
        <v>240815826</v>
      </c>
      <c r="N17" s="9">
        <v>211348173</v>
      </c>
      <c r="O17" s="9">
        <f>L17+M17+N17</f>
        <v>928919368</v>
      </c>
      <c r="P17" s="9">
        <v>5703672389</v>
      </c>
      <c r="Q17" s="10">
        <v>83.7137</v>
      </c>
      <c r="R17" s="10">
        <v>16.2863</v>
      </c>
      <c r="S17" s="11">
        <f>IF(J17=1,O17,0)</f>
        <v>928919368</v>
      </c>
      <c r="T17" s="12">
        <f>IF(D17&lt;$R$355,K17,0)</f>
        <v>4774753021</v>
      </c>
      <c r="U17" s="13">
        <f>IF(F17&gt;16.28,O17,0)</f>
        <v>928919368</v>
      </c>
      <c r="V17" s="7"/>
    </row>
    <row r="18" ht="12.75" customHeight="1">
      <c r="A18" t="s" s="6">
        <v>49</v>
      </c>
      <c r="B18" t="s" s="6">
        <v>50</v>
      </c>
      <c r="C18" t="s" s="6">
        <v>18</v>
      </c>
      <c r="D18" s="7">
        <v>16.82</v>
      </c>
      <c r="E18" s="7">
        <v>0</v>
      </c>
      <c r="F18" s="7">
        <v>20.54</v>
      </c>
      <c r="G18" s="7">
        <v>20.54</v>
      </c>
      <c r="H18" s="7">
        <v>20.42</v>
      </c>
      <c r="I18" s="7"/>
      <c r="J18" s="8">
        <f>IF(D18=F18,0,1)</f>
        <v>1</v>
      </c>
      <c r="K18" s="9">
        <v>1905789507</v>
      </c>
      <c r="L18" s="9">
        <v>402100442</v>
      </c>
      <c r="M18" s="9">
        <v>176301700</v>
      </c>
      <c r="N18" s="9">
        <v>88904240</v>
      </c>
      <c r="O18" s="9">
        <f>L18+M18+N18</f>
        <v>667306382</v>
      </c>
      <c r="P18" s="9">
        <v>2573095889</v>
      </c>
      <c r="Q18" s="10">
        <v>74.066</v>
      </c>
      <c r="R18" s="10">
        <v>25.934</v>
      </c>
      <c r="S18" s="11">
        <f>IF(J18=1,O18,0)</f>
        <v>667306382</v>
      </c>
      <c r="T18" s="12">
        <f>IF(D18&lt;$R$355,K18,0)</f>
        <v>0</v>
      </c>
      <c r="U18" s="13">
        <f>IF(F18&gt;16.28,O18,0)</f>
        <v>667306382</v>
      </c>
      <c r="V18" s="7"/>
    </row>
    <row r="19" ht="12.75" customHeight="1">
      <c r="A19" t="s" s="6">
        <v>51</v>
      </c>
      <c r="B19" t="s" s="6">
        <v>52</v>
      </c>
      <c r="C19" t="s" s="6">
        <v>18</v>
      </c>
      <c r="D19" s="7">
        <v>15.81</v>
      </c>
      <c r="E19" s="7">
        <v>0</v>
      </c>
      <c r="F19" s="7">
        <v>29.93</v>
      </c>
      <c r="G19" s="7">
        <v>29.93</v>
      </c>
      <c r="H19" s="7">
        <v>29.88</v>
      </c>
      <c r="I19" s="7"/>
      <c r="J19" s="8">
        <f>IF(D19=F19,0,1)</f>
        <v>1</v>
      </c>
      <c r="K19" s="9">
        <v>596252066</v>
      </c>
      <c r="L19" s="9">
        <v>140212834</v>
      </c>
      <c r="M19" s="9">
        <v>228628400</v>
      </c>
      <c r="N19" s="9">
        <v>54532785</v>
      </c>
      <c r="O19" s="9">
        <f>L19+M19+N19</f>
        <v>423374019</v>
      </c>
      <c r="P19" s="9">
        <v>1019626085</v>
      </c>
      <c r="Q19" s="10">
        <v>58.4775</v>
      </c>
      <c r="R19" s="10">
        <v>41.5225</v>
      </c>
      <c r="S19" s="11">
        <f>IF(J19=1,O19,0)</f>
        <v>423374019</v>
      </c>
      <c r="T19" s="12">
        <f>IF(D19&lt;$R$355,K19,0)</f>
        <v>596252066</v>
      </c>
      <c r="U19" s="13">
        <f>IF(F19&gt;16.28,O19,0)</f>
        <v>423374019</v>
      </c>
      <c r="V19" s="7"/>
    </row>
    <row r="20" ht="12.75" customHeight="1">
      <c r="A20" t="s" s="6">
        <v>53</v>
      </c>
      <c r="B20" t="s" s="6">
        <v>54</v>
      </c>
      <c r="C20" t="s" s="6">
        <v>18</v>
      </c>
      <c r="D20" s="7">
        <v>13.42</v>
      </c>
      <c r="E20" s="7">
        <v>0</v>
      </c>
      <c r="F20" s="7">
        <v>28.28</v>
      </c>
      <c r="G20" s="7">
        <v>28.28</v>
      </c>
      <c r="H20" s="7">
        <v>28.28</v>
      </c>
      <c r="I20" s="7"/>
      <c r="J20" s="8">
        <f>IF(D20=F20,0,1)</f>
        <v>1</v>
      </c>
      <c r="K20" s="9">
        <v>1009870200</v>
      </c>
      <c r="L20" s="9">
        <v>132316100</v>
      </c>
      <c r="M20" s="9">
        <v>167419300</v>
      </c>
      <c r="N20" s="9">
        <v>152385660</v>
      </c>
      <c r="O20" s="9">
        <f>L20+M20+N20</f>
        <v>452121060</v>
      </c>
      <c r="P20" s="9">
        <v>1461991260</v>
      </c>
      <c r="Q20" s="10">
        <v>69.075</v>
      </c>
      <c r="R20" s="10">
        <v>30.925</v>
      </c>
      <c r="S20" s="11">
        <f>IF(J20=1,O20,0)</f>
        <v>452121060</v>
      </c>
      <c r="T20" s="12">
        <f>IF(D20&lt;$R$355,K20,0)</f>
        <v>1009870200</v>
      </c>
      <c r="U20" s="13">
        <f>IF(F20&gt;16.28,O20,0)</f>
        <v>452121060</v>
      </c>
      <c r="V20" s="7"/>
    </row>
    <row r="21" ht="12.75" customHeight="1">
      <c r="A21" t="s" s="6">
        <v>55</v>
      </c>
      <c r="B21" t="s" s="6">
        <v>56</v>
      </c>
      <c r="C21" t="s" s="6">
        <v>18</v>
      </c>
      <c r="D21" s="7">
        <v>8.640000000000001</v>
      </c>
      <c r="E21" s="7">
        <v>0</v>
      </c>
      <c r="F21" s="7">
        <v>7.85</v>
      </c>
      <c r="G21" s="7">
        <v>7.85</v>
      </c>
      <c r="H21" s="7">
        <v>7.85</v>
      </c>
      <c r="I21" s="7"/>
      <c r="J21" s="8">
        <f>IF(D21=F21,0,1)</f>
        <v>1</v>
      </c>
      <c r="K21" s="9">
        <v>15277026292</v>
      </c>
      <c r="L21" s="9">
        <v>1637507131</v>
      </c>
      <c r="M21" s="9">
        <v>93958300</v>
      </c>
      <c r="N21" s="9">
        <v>356005570</v>
      </c>
      <c r="O21" s="9">
        <f>L21+M21+N21</f>
        <v>2087471001</v>
      </c>
      <c r="P21" s="9">
        <v>17364497293</v>
      </c>
      <c r="Q21" s="10">
        <v>87.9785</v>
      </c>
      <c r="R21" s="10">
        <v>12.0215</v>
      </c>
      <c r="S21" s="11">
        <f>IF(J21=1,O21,0)</f>
        <v>2087471001</v>
      </c>
      <c r="T21" s="12">
        <f>IF(D21&lt;$R$355,K21,0)</f>
        <v>15277026292</v>
      </c>
      <c r="U21" s="13">
        <f>IF(F21&gt;16.28,O21,0)</f>
        <v>0</v>
      </c>
      <c r="V21" s="7"/>
    </row>
    <row r="22" ht="12.75" customHeight="1">
      <c r="A22" t="s" s="6">
        <v>57</v>
      </c>
      <c r="B22" t="s" s="6">
        <v>58</v>
      </c>
      <c r="C22" t="s" s="6">
        <v>18</v>
      </c>
      <c r="D22" s="7">
        <v>16.84</v>
      </c>
      <c r="E22" s="7">
        <v>0</v>
      </c>
      <c r="F22" s="7">
        <v>16.84</v>
      </c>
      <c r="G22" s="7">
        <v>16.84</v>
      </c>
      <c r="H22" s="7">
        <v>16.84</v>
      </c>
      <c r="I22" s="7"/>
      <c r="J22" s="8">
        <f>IF(D22=F22,0,1)</f>
        <v>0</v>
      </c>
      <c r="K22" s="9">
        <v>484339459</v>
      </c>
      <c r="L22" s="9">
        <v>26190950</v>
      </c>
      <c r="M22" s="9">
        <v>10840800</v>
      </c>
      <c r="N22" s="9">
        <v>28047200</v>
      </c>
      <c r="O22" s="9">
        <f>L22+M22+N22</f>
        <v>65078950</v>
      </c>
      <c r="P22" s="9">
        <v>549418409</v>
      </c>
      <c r="Q22" s="10">
        <v>88.1549</v>
      </c>
      <c r="R22" s="10">
        <v>11.8451</v>
      </c>
      <c r="S22" s="11">
        <f>IF(J22=1,O22,0)</f>
        <v>0</v>
      </c>
      <c r="T22" s="12">
        <f>IF(D22&lt;$R$355,K22,0)</f>
        <v>0</v>
      </c>
      <c r="U22" s="13">
        <f>IF(F22&gt;16.28,O22,0)</f>
        <v>65078950</v>
      </c>
      <c r="V22" s="7"/>
    </row>
    <row r="23" ht="12.75" customHeight="1">
      <c r="A23" t="s" s="6">
        <v>59</v>
      </c>
      <c r="B23" t="s" s="6">
        <v>60</v>
      </c>
      <c r="C23" t="s" s="6">
        <v>18</v>
      </c>
      <c r="D23" s="7">
        <v>10.8</v>
      </c>
      <c r="E23" s="7">
        <v>0</v>
      </c>
      <c r="F23" s="7">
        <v>10.8</v>
      </c>
      <c r="G23" s="7">
        <v>10.8</v>
      </c>
      <c r="H23" s="7">
        <v>10.8</v>
      </c>
      <c r="I23" s="7"/>
      <c r="J23" s="8">
        <f>IF(D23=F23,0,1)</f>
        <v>0</v>
      </c>
      <c r="K23" s="9">
        <v>534222575</v>
      </c>
      <c r="L23" s="9">
        <v>18114270</v>
      </c>
      <c r="M23" s="9">
        <v>1858455</v>
      </c>
      <c r="N23" s="9">
        <v>36726552</v>
      </c>
      <c r="O23" s="9">
        <f>L23+M23+N23</f>
        <v>56699277</v>
      </c>
      <c r="P23" s="9">
        <v>590921852</v>
      </c>
      <c r="Q23" s="10">
        <v>90.4049</v>
      </c>
      <c r="R23" s="10">
        <v>9.5951</v>
      </c>
      <c r="S23" s="11">
        <f>IF(J23=1,O23,0)</f>
        <v>0</v>
      </c>
      <c r="T23" s="12">
        <f>IF(D23&lt;$R$355,K23,0)</f>
        <v>534222575</v>
      </c>
      <c r="U23" s="13">
        <f>IF(F23&gt;16.28,O23,0)</f>
        <v>0</v>
      </c>
      <c r="V23" s="7"/>
    </row>
    <row r="24" ht="12.75" customHeight="1">
      <c r="A24" t="s" s="6">
        <v>61</v>
      </c>
      <c r="B24" t="s" s="6">
        <v>62</v>
      </c>
      <c r="C24" t="s" s="6">
        <v>18</v>
      </c>
      <c r="D24" s="7">
        <v>13.58</v>
      </c>
      <c r="E24" s="7">
        <v>0</v>
      </c>
      <c r="F24" s="7">
        <v>29.93</v>
      </c>
      <c r="G24" s="7">
        <v>29.93</v>
      </c>
      <c r="H24" s="7">
        <v>29.93</v>
      </c>
      <c r="I24" s="7"/>
      <c r="J24" s="8">
        <f>IF(D24=F24,0,1)</f>
        <v>1</v>
      </c>
      <c r="K24" s="9">
        <v>3370442596</v>
      </c>
      <c r="L24" s="9">
        <v>491651925</v>
      </c>
      <c r="M24" s="9">
        <v>312861600</v>
      </c>
      <c r="N24" s="9">
        <v>121682900</v>
      </c>
      <c r="O24" s="9">
        <f>L24+M24+N24</f>
        <v>926196425</v>
      </c>
      <c r="P24" s="9">
        <v>4296639021</v>
      </c>
      <c r="Q24" s="10">
        <v>78.44370000000001</v>
      </c>
      <c r="R24" s="10">
        <v>21.5563</v>
      </c>
      <c r="S24" s="11">
        <f>IF(J24=1,O24,0)</f>
        <v>926196425</v>
      </c>
      <c r="T24" s="12">
        <f>IF(D24&lt;$R$355,K24,0)</f>
        <v>3370442596</v>
      </c>
      <c r="U24" s="13">
        <f>IF(F24&gt;16.28,O24,0)</f>
        <v>926196425</v>
      </c>
      <c r="V24" s="7"/>
    </row>
    <row r="25" ht="12.75" customHeight="1">
      <c r="A25" t="s" s="6">
        <v>63</v>
      </c>
      <c r="B25" t="s" s="6">
        <v>64</v>
      </c>
      <c r="C25" t="s" s="6">
        <v>18</v>
      </c>
      <c r="D25" s="7">
        <v>17.66</v>
      </c>
      <c r="E25" s="7">
        <v>0</v>
      </c>
      <c r="F25" s="7">
        <v>17.66</v>
      </c>
      <c r="G25" s="7">
        <v>17.66</v>
      </c>
      <c r="H25" s="7">
        <v>17.66</v>
      </c>
      <c r="I25" s="7"/>
      <c r="J25" s="8">
        <f>IF(D25=F25,0,1)</f>
        <v>0</v>
      </c>
      <c r="K25" s="9">
        <v>1624561894</v>
      </c>
      <c r="L25" s="9">
        <v>69885232</v>
      </c>
      <c r="M25" s="9">
        <v>12716990</v>
      </c>
      <c r="N25" s="9">
        <v>44647895</v>
      </c>
      <c r="O25" s="9">
        <f>L25+M25+N25</f>
        <v>127250117</v>
      </c>
      <c r="P25" s="9">
        <v>1751812011</v>
      </c>
      <c r="Q25" s="10">
        <v>92.73609999999999</v>
      </c>
      <c r="R25" s="10">
        <v>7.2639</v>
      </c>
      <c r="S25" s="11">
        <f>IF(J25=1,O25,0)</f>
        <v>0</v>
      </c>
      <c r="T25" s="12">
        <f>IF(D25&lt;$R$355,K25,0)</f>
        <v>0</v>
      </c>
      <c r="U25" s="13">
        <f>IF(F25&gt;16.28,O25,0)</f>
        <v>127250117</v>
      </c>
      <c r="V25" s="7"/>
    </row>
    <row r="26" ht="12.75" customHeight="1">
      <c r="A26" t="s" s="6">
        <v>65</v>
      </c>
      <c r="B26" t="s" s="6">
        <v>66</v>
      </c>
      <c r="C26" t="s" s="6">
        <v>18</v>
      </c>
      <c r="D26" s="7">
        <v>14.08</v>
      </c>
      <c r="E26" s="7">
        <v>0</v>
      </c>
      <c r="F26" s="7">
        <v>20.08</v>
      </c>
      <c r="G26" s="7">
        <v>20.08</v>
      </c>
      <c r="H26" s="7">
        <v>19.97</v>
      </c>
      <c r="I26" s="7"/>
      <c r="J26" s="8">
        <f>IF(D26=F26,0,1)</f>
        <v>1</v>
      </c>
      <c r="K26" s="9">
        <v>2168767077</v>
      </c>
      <c r="L26" s="9">
        <v>300127504</v>
      </c>
      <c r="M26" s="9">
        <v>298184210</v>
      </c>
      <c r="N26" s="9">
        <v>309658526</v>
      </c>
      <c r="O26" s="9">
        <f>L26+M26+N26</f>
        <v>907970240</v>
      </c>
      <c r="P26" s="9">
        <v>3076737317</v>
      </c>
      <c r="Q26" s="10">
        <v>70.4892</v>
      </c>
      <c r="R26" s="10">
        <v>29.5108</v>
      </c>
      <c r="S26" s="11">
        <f>IF(J26=1,O26,0)</f>
        <v>907970240</v>
      </c>
      <c r="T26" s="12">
        <f>IF(D26&lt;$R$355,K26,0)</f>
        <v>2168767077</v>
      </c>
      <c r="U26" s="13">
        <f>IF(F26&gt;16.28,O26,0)</f>
        <v>907970240</v>
      </c>
      <c r="V26" s="7"/>
    </row>
    <row r="27" ht="12.75" customHeight="1">
      <c r="A27" t="s" s="6">
        <v>67</v>
      </c>
      <c r="B27" t="s" s="6">
        <v>68</v>
      </c>
      <c r="C27" t="s" s="6">
        <v>18</v>
      </c>
      <c r="D27" s="7">
        <v>11.56</v>
      </c>
      <c r="E27" s="7">
        <v>0</v>
      </c>
      <c r="F27" s="7">
        <v>11.56</v>
      </c>
      <c r="G27" s="7">
        <v>11.56</v>
      </c>
      <c r="H27" s="7">
        <v>11.56</v>
      </c>
      <c r="I27" s="7"/>
      <c r="J27" s="8">
        <f>IF(D27=F27,0,1)</f>
        <v>0</v>
      </c>
      <c r="K27" s="9">
        <v>9157742150</v>
      </c>
      <c r="L27" s="9">
        <v>384344699</v>
      </c>
      <c r="M27" s="9">
        <v>24617500</v>
      </c>
      <c r="N27" s="9">
        <v>97650170</v>
      </c>
      <c r="O27" s="9">
        <f>L27+M27+N27</f>
        <v>506612369</v>
      </c>
      <c r="P27" s="9">
        <v>9664354519</v>
      </c>
      <c r="Q27" s="10">
        <v>94.75790000000001</v>
      </c>
      <c r="R27" s="10">
        <v>5.2421</v>
      </c>
      <c r="S27" s="11">
        <f>IF(J27=1,O27,0)</f>
        <v>0</v>
      </c>
      <c r="T27" s="12">
        <f>IF(D27&lt;$R$355,K27,0)</f>
        <v>9157742150</v>
      </c>
      <c r="U27" s="13">
        <f>IF(F27&gt;16.28,O27,0)</f>
        <v>0</v>
      </c>
      <c r="V27" s="7"/>
    </row>
    <row r="28" ht="12.75" customHeight="1">
      <c r="A28" t="s" s="6">
        <v>69</v>
      </c>
      <c r="B28" t="s" s="6">
        <v>70</v>
      </c>
      <c r="C28" t="s" s="6">
        <v>18</v>
      </c>
      <c r="D28" s="7">
        <v>13.75</v>
      </c>
      <c r="E28" s="7">
        <v>0</v>
      </c>
      <c r="F28" s="7">
        <v>13.75</v>
      </c>
      <c r="G28" s="7">
        <v>13.75</v>
      </c>
      <c r="H28" s="7">
        <v>13.75</v>
      </c>
      <c r="I28" s="7"/>
      <c r="J28" s="8">
        <f>IF(D28=F28,0,1)</f>
        <v>0</v>
      </c>
      <c r="K28" s="9">
        <v>999494343</v>
      </c>
      <c r="L28" s="9">
        <v>20906135</v>
      </c>
      <c r="M28" s="9">
        <v>4766558</v>
      </c>
      <c r="N28" s="9">
        <v>26040244</v>
      </c>
      <c r="O28" s="9">
        <f>L28+M28+N28</f>
        <v>51712937</v>
      </c>
      <c r="P28" s="9">
        <v>1051207280</v>
      </c>
      <c r="Q28" s="10">
        <v>95.0806</v>
      </c>
      <c r="R28" s="10">
        <v>4.9194</v>
      </c>
      <c r="S28" s="11">
        <f>IF(J28=1,O28,0)</f>
        <v>0</v>
      </c>
      <c r="T28" s="12">
        <f>IF(D28&lt;$R$355,K28,0)</f>
        <v>999494343</v>
      </c>
      <c r="U28" s="13">
        <f>IF(F28&gt;16.28,O28,0)</f>
        <v>0</v>
      </c>
      <c r="V28" s="7"/>
    </row>
    <row r="29" ht="12.75" customHeight="1">
      <c r="A29" t="s" s="6">
        <v>71</v>
      </c>
      <c r="B29" t="s" s="6">
        <v>72</v>
      </c>
      <c r="C29" t="s" s="6">
        <v>18</v>
      </c>
      <c r="D29" s="7">
        <v>15.63</v>
      </c>
      <c r="E29" s="7">
        <v>15.63</v>
      </c>
      <c r="F29" s="7">
        <v>27.18</v>
      </c>
      <c r="G29" s="7">
        <v>27.18</v>
      </c>
      <c r="H29" s="7">
        <v>27.02</v>
      </c>
      <c r="I29" s="7"/>
      <c r="J29" s="8">
        <f>IF(D29=F29,0,1)</f>
        <v>1</v>
      </c>
      <c r="K29" s="9">
        <v>553402950</v>
      </c>
      <c r="L29" s="9">
        <v>123480824</v>
      </c>
      <c r="M29" s="9">
        <v>12548700</v>
      </c>
      <c r="N29" s="9">
        <v>20351290</v>
      </c>
      <c r="O29" s="9">
        <f>L29+M29+N29</f>
        <v>156380814</v>
      </c>
      <c r="P29" s="9">
        <v>711821227</v>
      </c>
      <c r="Q29" s="10">
        <v>78.0309</v>
      </c>
      <c r="R29" s="10">
        <v>21.9691</v>
      </c>
      <c r="S29" s="11">
        <f>IF(J29=1,O29,0)</f>
        <v>156380814</v>
      </c>
      <c r="T29" s="12">
        <f>IF(D29&lt;$R$355,K29,0)</f>
        <v>553402950</v>
      </c>
      <c r="U29" s="13">
        <f>IF(F29&gt;16.28,O29,0)</f>
        <v>156380814</v>
      </c>
      <c r="V29" s="7"/>
    </row>
    <row r="30" ht="12.75" customHeight="1">
      <c r="A30" t="s" s="6">
        <v>73</v>
      </c>
      <c r="B30" t="s" s="6">
        <v>74</v>
      </c>
      <c r="C30" t="s" s="6">
        <v>18</v>
      </c>
      <c r="D30" s="7">
        <v>17.2</v>
      </c>
      <c r="E30" s="7">
        <v>0</v>
      </c>
      <c r="F30" s="7">
        <v>17.2</v>
      </c>
      <c r="G30" s="7">
        <v>17.2</v>
      </c>
      <c r="H30" s="7">
        <v>17.2</v>
      </c>
      <c r="I30" s="7"/>
      <c r="J30" s="8">
        <f>IF(D30=F30,0,1)</f>
        <v>0</v>
      </c>
      <c r="K30" s="9">
        <v>239075568</v>
      </c>
      <c r="L30" s="9">
        <v>18867527</v>
      </c>
      <c r="M30" s="9">
        <v>9560704</v>
      </c>
      <c r="N30" s="9">
        <v>7500787</v>
      </c>
      <c r="O30" s="9">
        <f>L30+M30+N30</f>
        <v>35929018</v>
      </c>
      <c r="P30" s="9">
        <v>275004586</v>
      </c>
      <c r="Q30" s="10">
        <v>86.93510000000001</v>
      </c>
      <c r="R30" s="10">
        <v>13.0649</v>
      </c>
      <c r="S30" s="11">
        <f>IF(J30=1,O30,0)</f>
        <v>0</v>
      </c>
      <c r="T30" s="12">
        <f>IF(D30&lt;$R$355,K30,0)</f>
        <v>0</v>
      </c>
      <c r="U30" s="13">
        <f>IF(F30&gt;16.28,O30,0)</f>
        <v>35929018</v>
      </c>
      <c r="V30" s="7"/>
    </row>
    <row r="31" ht="12.75" customHeight="1">
      <c r="A31" t="s" s="6">
        <v>75</v>
      </c>
      <c r="B31" t="s" s="6">
        <v>76</v>
      </c>
      <c r="C31" t="s" s="6">
        <v>18</v>
      </c>
      <c r="D31" s="7">
        <v>12.17</v>
      </c>
      <c r="E31" s="7">
        <v>12.17</v>
      </c>
      <c r="F31" s="7">
        <v>23.9</v>
      </c>
      <c r="G31" s="7">
        <v>23.9</v>
      </c>
      <c r="H31" s="7">
        <v>23.9</v>
      </c>
      <c r="I31" s="7"/>
      <c r="J31" s="8">
        <f>IF(D31=F31,0,1)</f>
        <v>1</v>
      </c>
      <c r="K31" s="9">
        <v>7364132937</v>
      </c>
      <c r="L31" s="9">
        <v>651683481</v>
      </c>
      <c r="M31" s="9">
        <v>194715165</v>
      </c>
      <c r="N31" s="9">
        <v>223877070</v>
      </c>
      <c r="O31" s="9">
        <f>L31+M31+N31</f>
        <v>1070275716</v>
      </c>
      <c r="P31" s="9">
        <v>8435197428</v>
      </c>
      <c r="Q31" s="10">
        <v>87.31180000000001</v>
      </c>
      <c r="R31" s="10">
        <v>12.6882</v>
      </c>
      <c r="S31" s="11">
        <f>IF(J31=1,O31,0)</f>
        <v>1070275716</v>
      </c>
      <c r="T31" s="12">
        <f>IF(D31&lt;$R$355,K31,0)</f>
        <v>7364132937</v>
      </c>
      <c r="U31" s="13">
        <f>IF(F31&gt;16.28,O31,0)</f>
        <v>1070275716</v>
      </c>
      <c r="V31" s="7"/>
    </row>
    <row r="32" ht="12.75" customHeight="1">
      <c r="A32" t="s" s="6">
        <v>77</v>
      </c>
      <c r="B32" t="s" s="6">
        <v>78</v>
      </c>
      <c r="C32" t="s" s="6">
        <v>18</v>
      </c>
      <c r="D32" s="7">
        <v>12.64</v>
      </c>
      <c r="E32" s="7">
        <v>0</v>
      </c>
      <c r="F32" s="7">
        <v>28.78</v>
      </c>
      <c r="G32" s="7">
        <v>28.78</v>
      </c>
      <c r="H32" s="7">
        <v>28.78</v>
      </c>
      <c r="I32" s="7"/>
      <c r="J32" s="8">
        <f>IF(D32=F32,0,1)</f>
        <v>1</v>
      </c>
      <c r="K32" s="9">
        <v>6392995492</v>
      </c>
      <c r="L32" s="9">
        <v>425613961</v>
      </c>
      <c r="M32" s="9">
        <v>1181026881</v>
      </c>
      <c r="N32" s="9">
        <v>366343700</v>
      </c>
      <c r="O32" s="9">
        <f>L32+M32+N32</f>
        <v>1972984542</v>
      </c>
      <c r="P32" s="9">
        <v>8365980034</v>
      </c>
      <c r="Q32" s="10">
        <v>76.4166</v>
      </c>
      <c r="R32" s="10">
        <v>23.5834</v>
      </c>
      <c r="S32" s="11">
        <f>IF(J32=1,O32,0)</f>
        <v>1972984542</v>
      </c>
      <c r="T32" s="12">
        <f>IF(D32&lt;$R$355,K32,0)</f>
        <v>6392995492</v>
      </c>
      <c r="U32" s="13">
        <f>IF(F32&gt;16.28,O32,0)</f>
        <v>1972984542</v>
      </c>
      <c r="V32" s="7"/>
    </row>
    <row r="33" ht="12.75" customHeight="1">
      <c r="A33" t="s" s="6">
        <v>79</v>
      </c>
      <c r="B33" t="s" s="6">
        <v>80</v>
      </c>
      <c r="C33" t="s" s="6">
        <v>18</v>
      </c>
      <c r="D33" s="7">
        <v>17.9</v>
      </c>
      <c r="E33" s="7">
        <v>0</v>
      </c>
      <c r="F33" s="7">
        <v>17.9</v>
      </c>
      <c r="G33" s="7">
        <v>17.9</v>
      </c>
      <c r="H33" s="7">
        <v>17.9</v>
      </c>
      <c r="I33" s="7"/>
      <c r="J33" s="8">
        <f>IF(D33=F33,0,1)</f>
        <v>0</v>
      </c>
      <c r="K33" s="9">
        <v>940150339</v>
      </c>
      <c r="L33" s="9">
        <v>26743261</v>
      </c>
      <c r="M33" s="9">
        <v>30830814</v>
      </c>
      <c r="N33" s="9">
        <v>167140516</v>
      </c>
      <c r="O33" s="9">
        <f>L33+M33+N33</f>
        <v>224714591</v>
      </c>
      <c r="P33" s="9">
        <v>1164864930</v>
      </c>
      <c r="Q33" s="10">
        <v>80.709</v>
      </c>
      <c r="R33" s="10">
        <v>19.291</v>
      </c>
      <c r="S33" s="11">
        <f>IF(J33=1,O33,0)</f>
        <v>0</v>
      </c>
      <c r="T33" s="12">
        <f>IF(D33&lt;$R$355,K33,0)</f>
        <v>0</v>
      </c>
      <c r="U33" s="13">
        <f>IF(F33&gt;16.28,O33,0)</f>
        <v>224714591</v>
      </c>
      <c r="V33" s="7"/>
    </row>
    <row r="34" ht="12.75" customHeight="1">
      <c r="A34" t="s" s="6">
        <v>81</v>
      </c>
      <c r="B34" t="s" s="6">
        <v>82</v>
      </c>
      <c r="C34" t="s" s="6">
        <v>18</v>
      </c>
      <c r="D34" s="7">
        <v>14.79</v>
      </c>
      <c r="E34" s="7">
        <v>0</v>
      </c>
      <c r="F34" s="7">
        <v>14.79</v>
      </c>
      <c r="G34" s="7">
        <v>14.79</v>
      </c>
      <c r="H34" s="7">
        <v>14.79</v>
      </c>
      <c r="I34" s="7"/>
      <c r="J34" s="8">
        <f>IF(D34=F34,0,1)</f>
        <v>0</v>
      </c>
      <c r="K34" s="9">
        <v>162862960</v>
      </c>
      <c r="L34" s="9">
        <v>7572226</v>
      </c>
      <c r="M34" s="9">
        <v>3668100</v>
      </c>
      <c r="N34" s="9">
        <v>51298303</v>
      </c>
      <c r="O34" s="9">
        <f>L34+M34+N34</f>
        <v>62538629</v>
      </c>
      <c r="P34" s="9">
        <v>225401589</v>
      </c>
      <c r="Q34" s="10">
        <v>72.2546</v>
      </c>
      <c r="R34" s="10">
        <v>27.7454</v>
      </c>
      <c r="S34" s="11">
        <f>IF(J34=1,O34,0)</f>
        <v>0</v>
      </c>
      <c r="T34" s="12">
        <f>IF(D34&lt;$R$355,K34,0)</f>
        <v>162862960</v>
      </c>
      <c r="U34" s="13">
        <f>IF(F34&gt;16.28,O34,0)</f>
        <v>0</v>
      </c>
      <c r="V34" s="7"/>
    </row>
    <row r="35" ht="12.75" customHeight="1">
      <c r="A35" t="s" s="6">
        <v>83</v>
      </c>
      <c r="B35" t="s" s="6">
        <v>84</v>
      </c>
      <c r="C35" t="s" s="6">
        <v>18</v>
      </c>
      <c r="D35" s="7">
        <v>19.87</v>
      </c>
      <c r="E35" s="7">
        <v>0</v>
      </c>
      <c r="F35" s="7">
        <v>19.87</v>
      </c>
      <c r="G35" s="7">
        <v>19.87</v>
      </c>
      <c r="H35" s="7">
        <v>19.87</v>
      </c>
      <c r="I35" s="7"/>
      <c r="J35" s="8">
        <f>IF(D35=F35,0,1)</f>
        <v>0</v>
      </c>
      <c r="K35" s="9">
        <v>1139845095</v>
      </c>
      <c r="L35" s="9">
        <v>38367305</v>
      </c>
      <c r="M35" s="9">
        <v>11622700</v>
      </c>
      <c r="N35" s="9">
        <v>24652980</v>
      </c>
      <c r="O35" s="9">
        <f>L35+M35+N35</f>
        <v>74642985</v>
      </c>
      <c r="P35" s="9">
        <v>1214488080</v>
      </c>
      <c r="Q35" s="10">
        <v>93.854</v>
      </c>
      <c r="R35" s="10">
        <v>6.146</v>
      </c>
      <c r="S35" s="11">
        <f>IF(J35=1,O35,0)</f>
        <v>0</v>
      </c>
      <c r="T35" s="12">
        <f>IF(D35&lt;$R$355,K35,0)</f>
        <v>0</v>
      </c>
      <c r="U35" s="13">
        <f>IF(F35&gt;16.28,O35,0)</f>
        <v>74642985</v>
      </c>
      <c r="V35" s="7"/>
    </row>
    <row r="36" ht="12.75" customHeight="1">
      <c r="A36" t="s" s="6">
        <v>85</v>
      </c>
      <c r="B36" t="s" s="6">
        <v>86</v>
      </c>
      <c r="C36" t="s" s="6">
        <v>18</v>
      </c>
      <c r="D36" s="7">
        <v>10.88</v>
      </c>
      <c r="E36" s="7">
        <v>0</v>
      </c>
      <c r="F36" s="7">
        <v>24.98</v>
      </c>
      <c r="G36" s="7">
        <v>24.98</v>
      </c>
      <c r="H36" s="7">
        <v>24.98</v>
      </c>
      <c r="I36" s="7"/>
      <c r="J36" s="8">
        <f>IF(D36=F36,0,1)</f>
        <v>1</v>
      </c>
      <c r="K36" s="9">
        <v>131900982293</v>
      </c>
      <c r="L36" s="9">
        <v>56788447810</v>
      </c>
      <c r="M36" s="9">
        <v>1313020700</v>
      </c>
      <c r="N36" s="9">
        <v>7824465100</v>
      </c>
      <c r="O36" s="9">
        <f>L36+M36+N36</f>
        <v>65925933610</v>
      </c>
      <c r="P36" s="9">
        <v>197826915903</v>
      </c>
      <c r="Q36" s="10">
        <v>66.67489999999999</v>
      </c>
      <c r="R36" s="10">
        <v>33.3251</v>
      </c>
      <c r="S36" s="11">
        <f>IF(J36=1,O36,0)</f>
        <v>65925933610</v>
      </c>
      <c r="T36" s="12">
        <f>IF(D36&lt;$R$355,K36,0)</f>
        <v>131900982293</v>
      </c>
      <c r="U36" s="13">
        <f>IF(F36&gt;16.28,O36,0)</f>
        <v>65925933610</v>
      </c>
      <c r="V36" s="7"/>
    </row>
    <row r="37" ht="12.75" customHeight="1">
      <c r="A37" t="s" s="6">
        <v>87</v>
      </c>
      <c r="B37" t="s" s="6">
        <v>88</v>
      </c>
      <c r="C37" t="s" s="6">
        <v>18</v>
      </c>
      <c r="D37" s="7">
        <v>10.09</v>
      </c>
      <c r="E37" s="7">
        <v>0</v>
      </c>
      <c r="F37" s="7">
        <v>10.09</v>
      </c>
      <c r="G37" s="7">
        <v>10.09</v>
      </c>
      <c r="H37" s="7">
        <v>10.09</v>
      </c>
      <c r="I37" s="7"/>
      <c r="J37" s="8">
        <f>IF(D37=F37,0,1)</f>
        <v>0</v>
      </c>
      <c r="K37" s="9">
        <v>4944027422</v>
      </c>
      <c r="L37" s="9">
        <v>418160368</v>
      </c>
      <c r="M37" s="9">
        <v>42498370</v>
      </c>
      <c r="N37" s="9">
        <v>191359460</v>
      </c>
      <c r="O37" s="9">
        <f>L37+M37+N37</f>
        <v>652018198</v>
      </c>
      <c r="P37" s="9">
        <v>5596045620</v>
      </c>
      <c r="Q37" s="10">
        <v>88.3486</v>
      </c>
      <c r="R37" s="10">
        <v>11.6514</v>
      </c>
      <c r="S37" s="11">
        <f>IF(J37=1,O37,0)</f>
        <v>0</v>
      </c>
      <c r="T37" s="12">
        <f>IF(D37&lt;$R$355,K37,0)</f>
        <v>4944027422</v>
      </c>
      <c r="U37" s="13">
        <f>IF(F37&gt;16.28,O37,0)</f>
        <v>0</v>
      </c>
      <c r="V37" s="7"/>
    </row>
    <row r="38" ht="12.75" customHeight="1">
      <c r="A38" t="s" s="6">
        <v>89</v>
      </c>
      <c r="B38" t="s" s="6">
        <v>90</v>
      </c>
      <c r="C38" t="s" s="6">
        <v>18</v>
      </c>
      <c r="D38" s="7">
        <v>17.42</v>
      </c>
      <c r="E38" s="7">
        <v>0</v>
      </c>
      <c r="F38" s="7">
        <v>17.42</v>
      </c>
      <c r="G38" s="7">
        <v>17.42</v>
      </c>
      <c r="H38" s="7">
        <v>17.42</v>
      </c>
      <c r="I38" s="7"/>
      <c r="J38" s="8">
        <f>IF(D38=F38,0,1)</f>
        <v>0</v>
      </c>
      <c r="K38" s="9">
        <v>1000493050</v>
      </c>
      <c r="L38" s="9">
        <v>76005823</v>
      </c>
      <c r="M38" s="9">
        <v>124538040</v>
      </c>
      <c r="N38" s="9">
        <v>55429490</v>
      </c>
      <c r="O38" s="9">
        <f>L38+M38+N38</f>
        <v>255973353</v>
      </c>
      <c r="P38" s="9">
        <v>1256466403</v>
      </c>
      <c r="Q38" s="10">
        <v>79.6275</v>
      </c>
      <c r="R38" s="10">
        <v>20.3725</v>
      </c>
      <c r="S38" s="11">
        <f>IF(J38=1,O38,0)</f>
        <v>0</v>
      </c>
      <c r="T38" s="12">
        <f>IF(D38&lt;$R$355,K38,0)</f>
        <v>0</v>
      </c>
      <c r="U38" s="13">
        <f>IF(F38&gt;16.28,O38,0)</f>
        <v>255973353</v>
      </c>
      <c r="V38" s="7"/>
    </row>
    <row r="39" ht="12.75" customHeight="1">
      <c r="A39" t="s" s="6">
        <v>91</v>
      </c>
      <c r="B39" t="s" s="6">
        <v>92</v>
      </c>
      <c r="C39" t="s" s="6">
        <v>18</v>
      </c>
      <c r="D39" s="7">
        <v>15.22</v>
      </c>
      <c r="E39" s="7">
        <v>0</v>
      </c>
      <c r="F39" s="7">
        <v>15.22</v>
      </c>
      <c r="G39" s="7">
        <v>15.22</v>
      </c>
      <c r="H39" s="7">
        <v>15.22</v>
      </c>
      <c r="I39" s="7"/>
      <c r="J39" s="8">
        <f>IF(D39=F39,0,1)</f>
        <v>0</v>
      </c>
      <c r="K39" s="9">
        <v>2033416114</v>
      </c>
      <c r="L39" s="9">
        <v>14637086</v>
      </c>
      <c r="M39" s="9">
        <v>2006940</v>
      </c>
      <c r="N39" s="9">
        <v>50580577</v>
      </c>
      <c r="O39" s="9">
        <f>L39+M39+N39</f>
        <v>67224603</v>
      </c>
      <c r="P39" s="9">
        <v>2100640717</v>
      </c>
      <c r="Q39" s="10">
        <v>96.7998</v>
      </c>
      <c r="R39" s="10">
        <v>3.2002</v>
      </c>
      <c r="S39" s="11">
        <f>IF(J39=1,O39,0)</f>
        <v>0</v>
      </c>
      <c r="T39" s="12">
        <f>IF(D39&lt;$R$355,K39,0)</f>
        <v>2033416114</v>
      </c>
      <c r="U39" s="13">
        <f>IF(F39&gt;16.28,O39,0)</f>
        <v>0</v>
      </c>
      <c r="V39" s="7"/>
    </row>
    <row r="40" ht="12.75" customHeight="1">
      <c r="A40" t="s" s="6">
        <v>93</v>
      </c>
      <c r="B40" t="s" s="6">
        <v>94</v>
      </c>
      <c r="C40" t="s" s="6">
        <v>18</v>
      </c>
      <c r="D40" s="7">
        <v>15.84</v>
      </c>
      <c r="E40" s="7">
        <v>0</v>
      </c>
      <c r="F40" s="7">
        <v>15.84</v>
      </c>
      <c r="G40" s="7">
        <v>15.84</v>
      </c>
      <c r="H40" s="7">
        <v>15.84</v>
      </c>
      <c r="I40" s="7"/>
      <c r="J40" s="8">
        <f>IF(D40=F40,0,1)</f>
        <v>0</v>
      </c>
      <c r="K40" s="9">
        <v>827029405</v>
      </c>
      <c r="L40" s="9">
        <v>96290430</v>
      </c>
      <c r="M40" s="9">
        <v>18107400</v>
      </c>
      <c r="N40" s="9">
        <v>24278820</v>
      </c>
      <c r="O40" s="9">
        <f>L40+M40+N40</f>
        <v>138676650</v>
      </c>
      <c r="P40" s="9">
        <v>965706055</v>
      </c>
      <c r="Q40" s="10">
        <v>85.6399</v>
      </c>
      <c r="R40" s="10">
        <v>14.3601</v>
      </c>
      <c r="S40" s="11">
        <f>IF(J40=1,O40,0)</f>
        <v>0</v>
      </c>
      <c r="T40" s="12">
        <f>IF(D40&lt;$R$355,K40,0)</f>
        <v>827029405</v>
      </c>
      <c r="U40" s="13">
        <f>IF(F40&gt;16.28,O40,0)</f>
        <v>0</v>
      </c>
      <c r="V40" s="7"/>
    </row>
    <row r="41" ht="12.75" customHeight="1">
      <c r="A41" t="s" s="6">
        <v>95</v>
      </c>
      <c r="B41" t="s" s="6">
        <v>96</v>
      </c>
      <c r="C41" t="s" s="6">
        <v>18</v>
      </c>
      <c r="D41" s="7">
        <v>9.949999999999999</v>
      </c>
      <c r="E41" s="7">
        <v>0</v>
      </c>
      <c r="F41" s="7">
        <v>21.63</v>
      </c>
      <c r="G41" s="7">
        <v>21.63</v>
      </c>
      <c r="H41" s="7">
        <v>21.55</v>
      </c>
      <c r="I41" s="7"/>
      <c r="J41" s="8">
        <f>IF(D41=F41,0,1)</f>
        <v>1</v>
      </c>
      <c r="K41" s="9">
        <v>6806420899</v>
      </c>
      <c r="L41" s="9">
        <v>1355027648</v>
      </c>
      <c r="M41" s="9">
        <v>270382200</v>
      </c>
      <c r="N41" s="9">
        <v>118560200</v>
      </c>
      <c r="O41" s="9">
        <f>L41+M41+N41</f>
        <v>1743970048</v>
      </c>
      <c r="P41" s="9">
        <v>8550390947</v>
      </c>
      <c r="Q41" s="10">
        <v>79.6036</v>
      </c>
      <c r="R41" s="10">
        <v>20.3964</v>
      </c>
      <c r="S41" s="11">
        <f>IF(J41=1,O41,0)</f>
        <v>1743970048</v>
      </c>
      <c r="T41" s="12">
        <f>IF(D41&lt;$R$355,K41,0)</f>
        <v>6806420899</v>
      </c>
      <c r="U41" s="13">
        <f>IF(F41&gt;16.28,O41,0)</f>
        <v>1743970048</v>
      </c>
      <c r="V41" s="7"/>
    </row>
    <row r="42" ht="12.75" customHeight="1">
      <c r="A42" t="s" s="6">
        <v>97</v>
      </c>
      <c r="B42" t="s" s="6">
        <v>98</v>
      </c>
      <c r="C42" t="s" s="6">
        <v>18</v>
      </c>
      <c r="D42" s="7">
        <v>7.85</v>
      </c>
      <c r="E42" s="7">
        <v>0</v>
      </c>
      <c r="F42" s="7">
        <v>7.85</v>
      </c>
      <c r="G42" s="7">
        <v>7.85</v>
      </c>
      <c r="H42" s="7">
        <v>7.85</v>
      </c>
      <c r="I42" s="7"/>
      <c r="J42" s="8">
        <f>IF(D42=F42,0,1)</f>
        <v>0</v>
      </c>
      <c r="K42" s="9">
        <v>4572968372</v>
      </c>
      <c r="L42" s="9">
        <v>154936288</v>
      </c>
      <c r="M42" s="9">
        <v>13676800</v>
      </c>
      <c r="N42" s="9">
        <v>98173500</v>
      </c>
      <c r="O42" s="9">
        <f>L42+M42+N42</f>
        <v>266786588</v>
      </c>
      <c r="P42" s="9">
        <v>4839754960</v>
      </c>
      <c r="Q42" s="10">
        <v>94.4876</v>
      </c>
      <c r="R42" s="10">
        <v>5.5124</v>
      </c>
      <c r="S42" s="11">
        <f>IF(J42=1,O42,0)</f>
        <v>0</v>
      </c>
      <c r="T42" s="12">
        <f>IF(D42&lt;$R$355,K42,0)</f>
        <v>4572968372</v>
      </c>
      <c r="U42" s="13">
        <f>IF(F42&gt;16.28,O42,0)</f>
        <v>0</v>
      </c>
      <c r="V42" s="7"/>
    </row>
    <row r="43" ht="12.75" customHeight="1">
      <c r="A43" t="s" s="6">
        <v>99</v>
      </c>
      <c r="B43" t="s" s="6">
        <v>100</v>
      </c>
      <c r="C43" t="s" s="6">
        <v>18</v>
      </c>
      <c r="D43" s="7">
        <v>14.32</v>
      </c>
      <c r="E43" s="7">
        <v>0</v>
      </c>
      <c r="F43" s="7">
        <v>14.32</v>
      </c>
      <c r="G43" s="7">
        <v>14.32</v>
      </c>
      <c r="H43" s="7">
        <v>14.32</v>
      </c>
      <c r="I43" s="7"/>
      <c r="J43" s="8">
        <f>IF(D43=F43,0,1)</f>
        <v>0</v>
      </c>
      <c r="K43" s="9">
        <v>3263143898</v>
      </c>
      <c r="L43" s="9">
        <v>239901202</v>
      </c>
      <c r="M43" s="9">
        <v>131440150</v>
      </c>
      <c r="N43" s="9">
        <v>107530240</v>
      </c>
      <c r="O43" s="9">
        <f>L43+M43+N43</f>
        <v>478871592</v>
      </c>
      <c r="P43" s="9">
        <v>3742015490</v>
      </c>
      <c r="Q43" s="10">
        <v>87.2028</v>
      </c>
      <c r="R43" s="10">
        <v>12.7972</v>
      </c>
      <c r="S43" s="11">
        <f>IF(J43=1,O43,0)</f>
        <v>0</v>
      </c>
      <c r="T43" s="12">
        <f>IF(D43&lt;$R$355,K43,0)</f>
        <v>3263143898</v>
      </c>
      <c r="U43" s="13">
        <f>IF(F43&gt;16.28,O43,0)</f>
        <v>0</v>
      </c>
      <c r="V43" s="7"/>
    </row>
    <row r="44" ht="12.75" customHeight="1">
      <c r="A44" t="s" s="6">
        <v>101</v>
      </c>
      <c r="B44" t="s" s="6">
        <v>102</v>
      </c>
      <c r="C44" t="s" s="6">
        <v>18</v>
      </c>
      <c r="D44" s="7">
        <v>16.43</v>
      </c>
      <c r="E44" s="7">
        <v>0</v>
      </c>
      <c r="F44" s="7">
        <v>16.43</v>
      </c>
      <c r="G44" s="7">
        <v>16.43</v>
      </c>
      <c r="H44" s="7">
        <v>16.43</v>
      </c>
      <c r="I44" s="7"/>
      <c r="J44" s="8">
        <f>IF(D44=F44,0,1)</f>
        <v>0</v>
      </c>
      <c r="K44" s="9">
        <v>448599660</v>
      </c>
      <c r="L44" s="9">
        <v>26180183</v>
      </c>
      <c r="M44" s="9">
        <v>12291400</v>
      </c>
      <c r="N44" s="9">
        <v>16991680</v>
      </c>
      <c r="O44" s="9">
        <f>L44+M44+N44</f>
        <v>55463263</v>
      </c>
      <c r="P44" s="9">
        <v>504062923</v>
      </c>
      <c r="Q44" s="10">
        <v>88.99679999999999</v>
      </c>
      <c r="R44" s="10">
        <v>11.0032</v>
      </c>
      <c r="S44" s="11">
        <f>IF(J44=1,O44,0)</f>
        <v>0</v>
      </c>
      <c r="T44" s="12">
        <f>IF(D44&lt;$R$355,K44,0)</f>
        <v>0</v>
      </c>
      <c r="U44" s="13">
        <f>IF(F44&gt;16.28,O44,0)</f>
        <v>55463263</v>
      </c>
      <c r="V44" s="7"/>
    </row>
    <row r="45" ht="12.75" customHeight="1">
      <c r="A45" t="s" s="6">
        <v>103</v>
      </c>
      <c r="B45" t="s" s="6">
        <v>104</v>
      </c>
      <c r="C45" t="s" s="6">
        <v>18</v>
      </c>
      <c r="D45" s="7">
        <v>13.97</v>
      </c>
      <c r="E45" s="7">
        <v>0</v>
      </c>
      <c r="F45" s="7">
        <v>28.18</v>
      </c>
      <c r="G45" s="7">
        <v>28.18</v>
      </c>
      <c r="H45" s="7">
        <v>28.18</v>
      </c>
      <c r="I45" s="7"/>
      <c r="J45" s="8">
        <f>IF(D45=F45,0,1)</f>
        <v>1</v>
      </c>
      <c r="K45" s="9">
        <v>8472528123</v>
      </c>
      <c r="L45" s="9">
        <v>993594282</v>
      </c>
      <c r="M45" s="9">
        <v>191228305</v>
      </c>
      <c r="N45" s="9">
        <v>311245800</v>
      </c>
      <c r="O45" s="9">
        <f>L45+M45+N45</f>
        <v>1496068387</v>
      </c>
      <c r="P45" s="9">
        <v>9968596510</v>
      </c>
      <c r="Q45" s="10">
        <v>84.9922</v>
      </c>
      <c r="R45" s="10">
        <v>15.0078</v>
      </c>
      <c r="S45" s="11">
        <f>IF(J45=1,O45,0)</f>
        <v>1496068387</v>
      </c>
      <c r="T45" s="12">
        <f>IF(D45&lt;$R$355,K45,0)</f>
        <v>8472528123</v>
      </c>
      <c r="U45" s="13">
        <f>IF(F45&gt;16.28,O45,0)</f>
        <v>1496068387</v>
      </c>
      <c r="V45" s="7"/>
    </row>
    <row r="46" ht="12.75" customHeight="1">
      <c r="A46" t="s" s="6">
        <v>105</v>
      </c>
      <c r="B46" t="s" s="6">
        <v>106</v>
      </c>
      <c r="C46" t="s" s="6">
        <v>18</v>
      </c>
      <c r="D46" s="7">
        <v>16.43</v>
      </c>
      <c r="E46" s="7">
        <v>0</v>
      </c>
      <c r="F46" s="7">
        <v>16.43</v>
      </c>
      <c r="G46" s="7">
        <v>16.43</v>
      </c>
      <c r="H46" s="7">
        <v>16.43</v>
      </c>
      <c r="I46" s="7"/>
      <c r="J46" s="8">
        <f>IF(D46=F46,0,1)</f>
        <v>0</v>
      </c>
      <c r="K46" s="9">
        <v>332049395</v>
      </c>
      <c r="L46" s="9">
        <v>11055803</v>
      </c>
      <c r="M46" s="9">
        <v>2698400</v>
      </c>
      <c r="N46" s="9">
        <v>11599596</v>
      </c>
      <c r="O46" s="9">
        <f>L46+M46+N46</f>
        <v>25353799</v>
      </c>
      <c r="P46" s="9">
        <v>357403194</v>
      </c>
      <c r="Q46" s="10">
        <v>92.9061</v>
      </c>
      <c r="R46" s="10">
        <v>7.0939</v>
      </c>
      <c r="S46" s="11">
        <f>IF(J46=1,O46,0)</f>
        <v>0</v>
      </c>
      <c r="T46" s="12">
        <f>IF(D46&lt;$R$355,K46,0)</f>
        <v>0</v>
      </c>
      <c r="U46" s="13">
        <f>IF(F46&gt;16.28,O46,0)</f>
        <v>25353799</v>
      </c>
      <c r="V46" s="7"/>
    </row>
    <row r="47" ht="12.75" customHeight="1">
      <c r="A47" t="s" s="6">
        <v>107</v>
      </c>
      <c r="B47" t="s" s="6">
        <v>108</v>
      </c>
      <c r="C47" t="s" s="6">
        <v>18</v>
      </c>
      <c r="D47" s="7">
        <v>10.19</v>
      </c>
      <c r="E47" s="7">
        <v>0</v>
      </c>
      <c r="F47" s="7">
        <v>16.56</v>
      </c>
      <c r="G47" s="7">
        <v>16.56</v>
      </c>
      <c r="H47" s="7">
        <v>16.56</v>
      </c>
      <c r="I47" s="7"/>
      <c r="J47" s="8">
        <f>IF(D47=F47,0,1)</f>
        <v>1</v>
      </c>
      <c r="K47" s="9">
        <v>25395421181</v>
      </c>
      <c r="L47" s="9">
        <v>2412268798</v>
      </c>
      <c r="M47" s="9">
        <v>21051100</v>
      </c>
      <c r="N47" s="9">
        <v>288617670</v>
      </c>
      <c r="O47" s="9">
        <f>L47+M47+N47</f>
        <v>2721937568</v>
      </c>
      <c r="P47" s="9">
        <v>28117358749</v>
      </c>
      <c r="Q47" s="10">
        <v>90.3194</v>
      </c>
      <c r="R47" s="10">
        <v>9.6806</v>
      </c>
      <c r="S47" s="11">
        <f>IF(J47=1,O47,0)</f>
        <v>2721937568</v>
      </c>
      <c r="T47" s="12">
        <f>IF(D47&lt;$R$355,K47,0)</f>
        <v>25395421181</v>
      </c>
      <c r="U47" s="13">
        <f>IF(F47&gt;16.28,O47,0)</f>
        <v>2721937568</v>
      </c>
      <c r="V47" s="7"/>
    </row>
    <row r="48" ht="12.75" customHeight="1">
      <c r="A48" t="s" s="6">
        <v>109</v>
      </c>
      <c r="B48" t="s" s="6">
        <v>110</v>
      </c>
      <c r="C48" t="s" s="6">
        <v>18</v>
      </c>
      <c r="D48" s="7">
        <v>16.78</v>
      </c>
      <c r="E48" s="7">
        <v>0</v>
      </c>
      <c r="F48" s="7">
        <v>16.78</v>
      </c>
      <c r="G48" s="7">
        <v>16.78</v>
      </c>
      <c r="H48" s="7">
        <v>16.78</v>
      </c>
      <c r="I48" s="7"/>
      <c r="J48" s="8">
        <f>IF(D48=F48,0,1)</f>
        <v>0</v>
      </c>
      <c r="K48" s="9">
        <v>222839012</v>
      </c>
      <c r="L48" s="9">
        <v>11401583</v>
      </c>
      <c r="M48" s="9">
        <v>26863500</v>
      </c>
      <c r="N48" s="9">
        <v>7151913</v>
      </c>
      <c r="O48" s="9">
        <f>L48+M48+N48</f>
        <v>45416996</v>
      </c>
      <c r="P48" s="9">
        <v>268256008</v>
      </c>
      <c r="Q48" s="10">
        <v>83.06950000000001</v>
      </c>
      <c r="R48" s="10">
        <v>16.9305</v>
      </c>
      <c r="S48" s="11">
        <f>IF(J48=1,O48,0)</f>
        <v>0</v>
      </c>
      <c r="T48" s="12">
        <f>IF(D48&lt;$R$355,K48,0)</f>
        <v>0</v>
      </c>
      <c r="U48" s="13">
        <f>IF(F48&gt;16.28,O48,0)</f>
        <v>45416996</v>
      </c>
      <c r="V48" s="7"/>
    </row>
    <row r="49" ht="12.75" customHeight="1">
      <c r="A49" t="s" s="6">
        <v>111</v>
      </c>
      <c r="B49" t="s" s="6">
        <v>112</v>
      </c>
      <c r="C49" t="s" s="6">
        <v>18</v>
      </c>
      <c r="D49" s="7">
        <v>9.949999999999999</v>
      </c>
      <c r="E49" s="7">
        <v>0</v>
      </c>
      <c r="F49" s="7">
        <v>26.64</v>
      </c>
      <c r="G49" s="7">
        <v>26.64</v>
      </c>
      <c r="H49" s="7">
        <v>26.64</v>
      </c>
      <c r="I49" s="7"/>
      <c r="J49" s="8">
        <f>IF(D49=F49,0,1)</f>
        <v>1</v>
      </c>
      <c r="K49" s="9">
        <v>4912594165</v>
      </c>
      <c r="L49" s="9">
        <v>2619450965</v>
      </c>
      <c r="M49" s="9">
        <v>204767488</v>
      </c>
      <c r="N49" s="9">
        <v>213350320</v>
      </c>
      <c r="O49" s="9">
        <f>L49+M49+N49</f>
        <v>3037568773</v>
      </c>
      <c r="P49" s="9">
        <v>7950162938</v>
      </c>
      <c r="Q49" s="10">
        <v>61.7924</v>
      </c>
      <c r="R49" s="10">
        <v>38.2076</v>
      </c>
      <c r="S49" s="11">
        <f>IF(J49=1,O49,0)</f>
        <v>3037568773</v>
      </c>
      <c r="T49" s="12">
        <f>IF(D49&lt;$R$355,K49,0)</f>
        <v>4912594165</v>
      </c>
      <c r="U49" s="13">
        <f>IF(F49&gt;16.28,O49,0)</f>
        <v>3037568773</v>
      </c>
      <c r="V49" s="7"/>
    </row>
    <row r="50" ht="12.75" customHeight="1">
      <c r="A50" t="s" s="6">
        <v>113</v>
      </c>
      <c r="B50" t="s" s="6">
        <v>114</v>
      </c>
      <c r="C50" t="s" s="6">
        <v>18</v>
      </c>
      <c r="D50" s="7">
        <v>5.92</v>
      </c>
      <c r="E50" s="7">
        <v>0</v>
      </c>
      <c r="F50" s="7">
        <v>11.23</v>
      </c>
      <c r="G50" s="7">
        <v>11.23</v>
      </c>
      <c r="H50" s="7">
        <v>11.23</v>
      </c>
      <c r="I50" s="7"/>
      <c r="J50" s="8">
        <f>IF(D50=F50,0,1)</f>
        <v>1</v>
      </c>
      <c r="K50" s="9">
        <v>35118061775</v>
      </c>
      <c r="L50" s="9">
        <v>14770848307</v>
      </c>
      <c r="M50" s="9">
        <v>12104043875</v>
      </c>
      <c r="N50" s="9">
        <v>1959999780</v>
      </c>
      <c r="O50" s="9">
        <f>L50+M50+N50</f>
        <v>28834891962</v>
      </c>
      <c r="P50" s="9">
        <v>63952953737</v>
      </c>
      <c r="Q50" s="10">
        <v>54.9123</v>
      </c>
      <c r="R50" s="10">
        <v>45.0877</v>
      </c>
      <c r="S50" s="11">
        <f>IF(J50=1,O50,0)</f>
        <v>28834891962</v>
      </c>
      <c r="T50" s="12">
        <f>IF(D50&lt;$R$355,K50,0)</f>
        <v>35118061775</v>
      </c>
      <c r="U50" s="13">
        <f>IF(F50&gt;16.28,O50,0)</f>
        <v>0</v>
      </c>
      <c r="V50" s="7"/>
    </row>
    <row r="51" ht="12.75" customHeight="1">
      <c r="A51" t="s" s="6">
        <v>115</v>
      </c>
      <c r="B51" t="s" s="6">
        <v>116</v>
      </c>
      <c r="C51" t="s" s="6">
        <v>18</v>
      </c>
      <c r="D51" s="7">
        <v>11.35</v>
      </c>
      <c r="E51" s="7">
        <v>0</v>
      </c>
      <c r="F51" s="7">
        <v>24.18</v>
      </c>
      <c r="G51" s="7">
        <v>24.18</v>
      </c>
      <c r="H51" s="7">
        <v>24.18</v>
      </c>
      <c r="I51" s="7"/>
      <c r="J51" s="8">
        <f>IF(D51=F51,0,1)</f>
        <v>1</v>
      </c>
      <c r="K51" s="9">
        <v>4713072560</v>
      </c>
      <c r="L51" s="9">
        <v>615527130</v>
      </c>
      <c r="M51" s="9">
        <v>561454040</v>
      </c>
      <c r="N51" s="9">
        <v>234720080</v>
      </c>
      <c r="O51" s="9">
        <f>L51+M51+N51</f>
        <v>1411701250</v>
      </c>
      <c r="P51" s="9">
        <v>6124773810</v>
      </c>
      <c r="Q51" s="10">
        <v>76.95099999999999</v>
      </c>
      <c r="R51" s="10">
        <v>23.049</v>
      </c>
      <c r="S51" s="11">
        <f>IF(J51=1,O51,0)</f>
        <v>1411701250</v>
      </c>
      <c r="T51" s="12">
        <f>IF(D51&lt;$R$355,K51,0)</f>
        <v>4713072560</v>
      </c>
      <c r="U51" s="13">
        <f>IF(F51&gt;16.28,O51,0)</f>
        <v>1411701250</v>
      </c>
      <c r="V51" s="7"/>
    </row>
    <row r="52" ht="12.75" customHeight="1">
      <c r="A52" t="s" s="6">
        <v>117</v>
      </c>
      <c r="B52" t="s" s="6">
        <v>118</v>
      </c>
      <c r="C52" t="s" s="6">
        <v>18</v>
      </c>
      <c r="D52" s="7">
        <v>16.5</v>
      </c>
      <c r="E52" s="7">
        <v>0</v>
      </c>
      <c r="F52" s="7">
        <v>16.5</v>
      </c>
      <c r="G52" s="7">
        <v>16.5</v>
      </c>
      <c r="H52" s="7">
        <v>16.5</v>
      </c>
      <c r="I52" s="7"/>
      <c r="J52" s="8">
        <f>IF(D52=F52,0,1)</f>
        <v>0</v>
      </c>
      <c r="K52" s="9">
        <v>1715597033</v>
      </c>
      <c r="L52" s="9">
        <v>9269540</v>
      </c>
      <c r="M52" s="9">
        <v>1368200</v>
      </c>
      <c r="N52" s="9">
        <v>24088017</v>
      </c>
      <c r="O52" s="9">
        <f>L52+M52+N52</f>
        <v>34725757</v>
      </c>
      <c r="P52" s="9">
        <v>1750322790</v>
      </c>
      <c r="Q52" s="10">
        <v>98.01600000000001</v>
      </c>
      <c r="R52" s="10">
        <v>1.984</v>
      </c>
      <c r="S52" s="11">
        <f>IF(J52=1,O52,0)</f>
        <v>0</v>
      </c>
      <c r="T52" s="12">
        <f>IF(D52&lt;$R$355,K52,0)</f>
        <v>0</v>
      </c>
      <c r="U52" s="13">
        <f>IF(F52&gt;16.28,O52,0)</f>
        <v>34725757</v>
      </c>
      <c r="V52" s="7"/>
    </row>
    <row r="53" ht="12.75" customHeight="1">
      <c r="A53" t="s" s="6">
        <v>119</v>
      </c>
      <c r="B53" t="s" s="6">
        <v>120</v>
      </c>
      <c r="C53" t="s" s="6">
        <v>18</v>
      </c>
      <c r="D53" s="7">
        <v>15.98</v>
      </c>
      <c r="E53" s="7">
        <v>0</v>
      </c>
      <c r="F53" s="7">
        <v>25.41</v>
      </c>
      <c r="G53" s="7">
        <v>25.41</v>
      </c>
      <c r="H53" s="7">
        <v>25.41</v>
      </c>
      <c r="I53" s="7"/>
      <c r="J53" s="8">
        <f>IF(D53=F53,0,1)</f>
        <v>1</v>
      </c>
      <c r="K53" s="9">
        <v>1381435279</v>
      </c>
      <c r="L53" s="9">
        <v>107766266</v>
      </c>
      <c r="M53" s="9">
        <v>38604915</v>
      </c>
      <c r="N53" s="9">
        <v>124442860</v>
      </c>
      <c r="O53" s="9">
        <f>L53+M53+N53</f>
        <v>270814041</v>
      </c>
      <c r="P53" s="9">
        <v>1652249320</v>
      </c>
      <c r="Q53" s="10">
        <v>83.60939999999999</v>
      </c>
      <c r="R53" s="10">
        <v>16.3906</v>
      </c>
      <c r="S53" s="11">
        <f>IF(J53=1,O53,0)</f>
        <v>270814041</v>
      </c>
      <c r="T53" s="12">
        <f>IF(D53&lt;$R$355,K53,0)</f>
        <v>1381435279</v>
      </c>
      <c r="U53" s="13">
        <f>IF(F53&gt;16.28,O53,0)</f>
        <v>270814041</v>
      </c>
      <c r="V53" s="7"/>
    </row>
    <row r="54" ht="12.75" customHeight="1">
      <c r="A54" t="s" s="6">
        <v>121</v>
      </c>
      <c r="B54" t="s" s="6">
        <v>122</v>
      </c>
      <c r="C54" t="s" s="6">
        <v>18</v>
      </c>
      <c r="D54" s="7">
        <v>20.73</v>
      </c>
      <c r="E54" s="7">
        <v>0</v>
      </c>
      <c r="F54" s="7">
        <v>20.73</v>
      </c>
      <c r="G54" s="7">
        <v>20.73</v>
      </c>
      <c r="H54" s="7">
        <v>20.73</v>
      </c>
      <c r="I54" s="7"/>
      <c r="J54" s="8">
        <f>IF(D54=F54,0,1)</f>
        <v>0</v>
      </c>
      <c r="K54" s="9">
        <v>131147637</v>
      </c>
      <c r="L54" s="9">
        <v>10399245</v>
      </c>
      <c r="M54" s="9">
        <v>2130600</v>
      </c>
      <c r="N54" s="9">
        <v>10649234</v>
      </c>
      <c r="O54" s="9">
        <f>L54+M54+N54</f>
        <v>23179079</v>
      </c>
      <c r="P54" s="9">
        <v>154326716</v>
      </c>
      <c r="Q54" s="10">
        <v>84.98050000000001</v>
      </c>
      <c r="R54" s="10">
        <v>15.0195</v>
      </c>
      <c r="S54" s="11">
        <f>IF(J54=1,O54,0)</f>
        <v>0</v>
      </c>
      <c r="T54" s="12">
        <f>IF(D54&lt;$R$355,K54,0)</f>
        <v>0</v>
      </c>
      <c r="U54" s="13">
        <f>IF(F54&gt;16.28,O54,0)</f>
        <v>23179079</v>
      </c>
      <c r="V54" s="7"/>
    </row>
    <row r="55" ht="12.75" customHeight="1">
      <c r="A55" t="s" s="6">
        <v>123</v>
      </c>
      <c r="B55" t="s" s="6">
        <v>124</v>
      </c>
      <c r="C55" t="s" s="6">
        <v>18</v>
      </c>
      <c r="D55" s="7">
        <v>13.29</v>
      </c>
      <c r="E55" s="7">
        <v>0</v>
      </c>
      <c r="F55" s="7">
        <v>13.29</v>
      </c>
      <c r="G55" s="7">
        <v>13.29</v>
      </c>
      <c r="H55" s="7">
        <v>13.29</v>
      </c>
      <c r="I55" s="7"/>
      <c r="J55" s="8">
        <f>IF(D55=F55,0,1)</f>
        <v>0</v>
      </c>
      <c r="K55" s="9">
        <v>1647485003</v>
      </c>
      <c r="L55" s="9">
        <v>95209553</v>
      </c>
      <c r="M55" s="9">
        <v>147672307</v>
      </c>
      <c r="N55" s="9">
        <v>201493840</v>
      </c>
      <c r="O55" s="9">
        <f>L55+M55+N55</f>
        <v>444375700</v>
      </c>
      <c r="P55" s="9">
        <v>2091860703</v>
      </c>
      <c r="Q55" s="10">
        <v>78.7569</v>
      </c>
      <c r="R55" s="10">
        <v>21.2431</v>
      </c>
      <c r="S55" s="11">
        <f>IF(J55=1,O55,0)</f>
        <v>0</v>
      </c>
      <c r="T55" s="12">
        <f>IF(D55&lt;$R$355,K55,0)</f>
        <v>1647485003</v>
      </c>
      <c r="U55" s="13">
        <f>IF(F55&gt;16.28,O55,0)</f>
        <v>0</v>
      </c>
      <c r="V55" s="7"/>
    </row>
    <row r="56" ht="12.75" customHeight="1">
      <c r="A56" t="s" s="6">
        <v>125</v>
      </c>
      <c r="B56" t="s" s="6">
        <v>126</v>
      </c>
      <c r="C56" t="s" s="6">
        <v>18</v>
      </c>
      <c r="D56" s="7">
        <v>4.62</v>
      </c>
      <c r="E56" s="7">
        <v>0</v>
      </c>
      <c r="F56" s="7">
        <v>4.62</v>
      </c>
      <c r="G56" s="7">
        <v>4.62</v>
      </c>
      <c r="H56" s="7">
        <v>4.62</v>
      </c>
      <c r="I56" s="7"/>
      <c r="J56" s="8">
        <f>IF(D56=F56,0,1)</f>
        <v>0</v>
      </c>
      <c r="K56" s="9">
        <v>7747671899</v>
      </c>
      <c r="L56" s="9">
        <v>388554141</v>
      </c>
      <c r="M56" s="9">
        <v>25033370</v>
      </c>
      <c r="N56" s="9">
        <v>73744520</v>
      </c>
      <c r="O56" s="9">
        <f>L56+M56+N56</f>
        <v>487332031</v>
      </c>
      <c r="P56" s="9">
        <v>8235003930</v>
      </c>
      <c r="Q56" s="10">
        <v>94.0822</v>
      </c>
      <c r="R56" s="10">
        <v>5.9178</v>
      </c>
      <c r="S56" s="11">
        <f>IF(J56=1,O56,0)</f>
        <v>0</v>
      </c>
      <c r="T56" s="12">
        <f>IF(D56&lt;$R$355,K56,0)</f>
        <v>7747671899</v>
      </c>
      <c r="U56" s="13">
        <f>IF(F56&gt;16.28,O56,0)</f>
        <v>0</v>
      </c>
      <c r="V56" s="7"/>
    </row>
    <row r="57" ht="12.75" customHeight="1">
      <c r="A57" t="s" s="6">
        <v>127</v>
      </c>
      <c r="B57" t="s" s="6">
        <v>128</v>
      </c>
      <c r="C57" t="s" s="6">
        <v>18</v>
      </c>
      <c r="D57" s="7">
        <v>15.77</v>
      </c>
      <c r="E57" s="7">
        <v>0</v>
      </c>
      <c r="F57" s="7">
        <v>19.89</v>
      </c>
      <c r="G57" s="7">
        <v>19.89</v>
      </c>
      <c r="H57" s="7">
        <v>19.7</v>
      </c>
      <c r="I57" s="7"/>
      <c r="J57" s="8">
        <f>IF(D57=F57,0,1)</f>
        <v>1</v>
      </c>
      <c r="K57" s="9">
        <v>5684378963</v>
      </c>
      <c r="L57" s="9">
        <v>470861567</v>
      </c>
      <c r="M57" s="9">
        <v>452470700</v>
      </c>
      <c r="N57" s="9">
        <v>206358730</v>
      </c>
      <c r="O57" s="9">
        <f>L57+M57+N57</f>
        <v>1129690997</v>
      </c>
      <c r="P57" s="9">
        <v>6814069960</v>
      </c>
      <c r="Q57" s="10">
        <v>83.4212</v>
      </c>
      <c r="R57" s="10">
        <v>16.5788</v>
      </c>
      <c r="S57" s="11">
        <f>IF(J57=1,O57,0)</f>
        <v>1129690997</v>
      </c>
      <c r="T57" s="12">
        <f>IF(D57&lt;$R$355,K57,0)</f>
        <v>5684378963</v>
      </c>
      <c r="U57" s="13">
        <f>IF(F57&gt;16.28,O57,0)</f>
        <v>1129690997</v>
      </c>
      <c r="V57" s="7"/>
    </row>
    <row r="58" ht="12.75" customHeight="1">
      <c r="A58" t="s" s="6">
        <v>129</v>
      </c>
      <c r="B58" t="s" s="6">
        <v>130</v>
      </c>
      <c r="C58" t="s" s="6">
        <v>18</v>
      </c>
      <c r="D58" s="7">
        <v>13.25</v>
      </c>
      <c r="E58" s="7">
        <v>0</v>
      </c>
      <c r="F58" s="7">
        <v>25.72</v>
      </c>
      <c r="G58" s="7">
        <v>25.72</v>
      </c>
      <c r="H58" s="7">
        <v>25.72</v>
      </c>
      <c r="I58" s="7"/>
      <c r="J58" s="8">
        <f>IF(D58=F58,0,1)</f>
        <v>1</v>
      </c>
      <c r="K58" s="9">
        <v>3571746495</v>
      </c>
      <c r="L58" s="9">
        <v>786385013</v>
      </c>
      <c r="M58" s="9">
        <v>196559400</v>
      </c>
      <c r="N58" s="9">
        <v>231916610</v>
      </c>
      <c r="O58" s="9">
        <f>L58+M58+N58</f>
        <v>1214861023</v>
      </c>
      <c r="P58" s="9">
        <v>4786607518</v>
      </c>
      <c r="Q58" s="10">
        <v>74.61960000000001</v>
      </c>
      <c r="R58" s="10">
        <v>25.3804</v>
      </c>
      <c r="S58" s="11">
        <f>IF(J58=1,O58,0)</f>
        <v>1214861023</v>
      </c>
      <c r="T58" s="12">
        <f>IF(D58&lt;$R$355,K58,0)</f>
        <v>3571746495</v>
      </c>
      <c r="U58" s="13">
        <f>IF(F58&gt;16.28,O58,0)</f>
        <v>1214861023</v>
      </c>
      <c r="V58" s="7"/>
    </row>
    <row r="59" ht="12.75" customHeight="1">
      <c r="A59" t="s" s="6">
        <v>131</v>
      </c>
      <c r="B59" t="s" s="6">
        <v>132</v>
      </c>
      <c r="C59" t="s" s="6">
        <v>18</v>
      </c>
      <c r="D59" s="7">
        <v>12.76</v>
      </c>
      <c r="E59" s="7">
        <v>0</v>
      </c>
      <c r="F59" s="7">
        <v>12.76</v>
      </c>
      <c r="G59" s="7">
        <v>12.76</v>
      </c>
      <c r="H59" s="7">
        <v>12.76</v>
      </c>
      <c r="I59" s="7"/>
      <c r="J59" s="8">
        <f>IF(D59=F59,0,1)</f>
        <v>0</v>
      </c>
      <c r="K59" s="9">
        <v>312983186</v>
      </c>
      <c r="L59" s="9">
        <v>22509129</v>
      </c>
      <c r="M59" s="9">
        <v>2030890</v>
      </c>
      <c r="N59" s="9">
        <v>17188882</v>
      </c>
      <c r="O59" s="9">
        <f>L59+M59+N59</f>
        <v>41728901</v>
      </c>
      <c r="P59" s="9">
        <v>354712087</v>
      </c>
      <c r="Q59" s="10">
        <v>88.2358</v>
      </c>
      <c r="R59" s="10">
        <v>11.7642</v>
      </c>
      <c r="S59" s="11">
        <f>IF(J59=1,O59,0)</f>
        <v>0</v>
      </c>
      <c r="T59" s="12">
        <f>IF(D59&lt;$R$355,K59,0)</f>
        <v>312983186</v>
      </c>
      <c r="U59" s="13">
        <f>IF(F59&gt;16.28,O59,0)</f>
        <v>0</v>
      </c>
      <c r="V59" s="7"/>
    </row>
    <row r="60" ht="12.75" customHeight="1">
      <c r="A60" t="s" s="6">
        <v>133</v>
      </c>
      <c r="B60" t="s" s="6">
        <v>134</v>
      </c>
      <c r="C60" t="s" s="6">
        <v>18</v>
      </c>
      <c r="D60" s="7">
        <v>19.18</v>
      </c>
      <c r="E60" s="7">
        <v>0</v>
      </c>
      <c r="F60" s="7">
        <v>19.18</v>
      </c>
      <c r="G60" s="7">
        <v>19.18</v>
      </c>
      <c r="H60" s="7">
        <v>19.18</v>
      </c>
      <c r="I60" s="7"/>
      <c r="J60" s="8">
        <f>IF(D60=F60,0,1)</f>
        <v>0</v>
      </c>
      <c r="K60" s="9">
        <v>132988846</v>
      </c>
      <c r="L60" s="9">
        <v>5696861</v>
      </c>
      <c r="M60" s="9">
        <v>2054714</v>
      </c>
      <c r="N60" s="9">
        <v>5016525</v>
      </c>
      <c r="O60" s="9">
        <f>L60+M60+N60</f>
        <v>12768100</v>
      </c>
      <c r="P60" s="9">
        <v>145756946</v>
      </c>
      <c r="Q60" s="10">
        <v>91.2401</v>
      </c>
      <c r="R60" s="10">
        <v>8.7599</v>
      </c>
      <c r="S60" s="11">
        <f>IF(J60=1,O60,0)</f>
        <v>0</v>
      </c>
      <c r="T60" s="12">
        <f>IF(D60&lt;$R$355,K60,0)</f>
        <v>0</v>
      </c>
      <c r="U60" s="13">
        <f>IF(F60&gt;16.28,O60,0)</f>
        <v>12768100</v>
      </c>
      <c r="V60" s="7"/>
    </row>
    <row r="61" ht="12.75" customHeight="1">
      <c r="A61" t="s" s="6">
        <v>135</v>
      </c>
      <c r="B61" t="s" s="6">
        <v>136</v>
      </c>
      <c r="C61" t="s" s="6">
        <v>18</v>
      </c>
      <c r="D61" s="7">
        <v>18.25</v>
      </c>
      <c r="E61" s="7">
        <v>0</v>
      </c>
      <c r="F61" s="7">
        <v>18.25</v>
      </c>
      <c r="G61" s="7">
        <v>18.25</v>
      </c>
      <c r="H61" s="7">
        <v>18.25</v>
      </c>
      <c r="I61" s="7"/>
      <c r="J61" s="8">
        <f>IF(D61=F61,0,1)</f>
        <v>0</v>
      </c>
      <c r="K61" s="9">
        <v>174628595</v>
      </c>
      <c r="L61" s="9">
        <v>3023175</v>
      </c>
      <c r="M61" s="9">
        <v>952580</v>
      </c>
      <c r="N61" s="9">
        <v>5403880</v>
      </c>
      <c r="O61" s="9">
        <f>L61+M61+N61</f>
        <v>9379635</v>
      </c>
      <c r="P61" s="9">
        <v>184008230</v>
      </c>
      <c r="Q61" s="10">
        <v>94.90260000000001</v>
      </c>
      <c r="R61" s="10">
        <v>5.0974</v>
      </c>
      <c r="S61" s="11">
        <f>IF(J61=1,O61,0)</f>
        <v>0</v>
      </c>
      <c r="T61" s="12">
        <f>IF(D61&lt;$R$355,K61,0)</f>
        <v>0</v>
      </c>
      <c r="U61" s="13">
        <f>IF(F61&gt;16.28,O61,0)</f>
        <v>9379635</v>
      </c>
      <c r="V61" s="7"/>
    </row>
    <row r="62" ht="12.75" customHeight="1">
      <c r="A62" t="s" s="6">
        <v>137</v>
      </c>
      <c r="B62" t="s" s="6">
        <v>138</v>
      </c>
      <c r="C62" t="s" s="6">
        <v>18</v>
      </c>
      <c r="D62" s="7">
        <v>16.99</v>
      </c>
      <c r="E62" s="7">
        <v>0</v>
      </c>
      <c r="F62" s="7">
        <v>37.4</v>
      </c>
      <c r="G62" s="7">
        <v>37.4</v>
      </c>
      <c r="H62" s="7">
        <v>37.4</v>
      </c>
      <c r="I62" s="7"/>
      <c r="J62" s="8">
        <f>IF(D62=F62,0,1)</f>
        <v>1</v>
      </c>
      <c r="K62" s="9">
        <v>3498556787</v>
      </c>
      <c r="L62" s="9">
        <v>402743121</v>
      </c>
      <c r="M62" s="9">
        <v>234592600</v>
      </c>
      <c r="N62" s="9">
        <v>318918380</v>
      </c>
      <c r="O62" s="9">
        <f>L62+M62+N62</f>
        <v>956254101</v>
      </c>
      <c r="P62" s="9">
        <v>4454810888</v>
      </c>
      <c r="Q62" s="10">
        <v>78.53440000000001</v>
      </c>
      <c r="R62" s="10">
        <v>21.4656</v>
      </c>
      <c r="S62" s="11">
        <f>IF(J62=1,O62,0)</f>
        <v>956254101</v>
      </c>
      <c r="T62" s="12">
        <f>IF(D62&lt;$R$355,K62,0)</f>
        <v>0</v>
      </c>
      <c r="U62" s="13">
        <f>IF(F62&gt;16.28,O62,0)</f>
        <v>956254101</v>
      </c>
      <c r="V62" s="7"/>
    </row>
    <row r="63" ht="12.75" customHeight="1">
      <c r="A63" t="s" s="6">
        <v>139</v>
      </c>
      <c r="B63" t="s" s="6">
        <v>140</v>
      </c>
      <c r="C63" t="s" s="6">
        <v>18</v>
      </c>
      <c r="D63" s="7">
        <v>2.82</v>
      </c>
      <c r="E63" s="7">
        <v>0</v>
      </c>
      <c r="F63" s="7">
        <v>2.82</v>
      </c>
      <c r="G63" s="7">
        <v>2.82</v>
      </c>
      <c r="H63" s="7">
        <v>2.82</v>
      </c>
      <c r="I63" s="7"/>
      <c r="J63" s="8">
        <f>IF(D63=F63,0,1)</f>
        <v>0</v>
      </c>
      <c r="K63" s="9">
        <v>3592222191</v>
      </c>
      <c r="L63" s="9">
        <v>28664219</v>
      </c>
      <c r="M63" s="9">
        <v>853100</v>
      </c>
      <c r="N63" s="9">
        <v>67999500</v>
      </c>
      <c r="O63" s="9">
        <f>L63+M63+N63</f>
        <v>97516819</v>
      </c>
      <c r="P63" s="9">
        <v>3689739010</v>
      </c>
      <c r="Q63" s="10">
        <v>97.3571</v>
      </c>
      <c r="R63" s="10">
        <v>2.6429</v>
      </c>
      <c r="S63" s="11">
        <f>IF(J63=1,O63,0)</f>
        <v>0</v>
      </c>
      <c r="T63" s="12">
        <f>IF(D63&lt;$R$355,K63,0)</f>
        <v>3592222191</v>
      </c>
      <c r="U63" s="13">
        <f>IF(F63&gt;16.28,O63,0)</f>
        <v>0</v>
      </c>
      <c r="V63" s="7"/>
    </row>
    <row r="64" ht="12.75" customHeight="1">
      <c r="A64" t="s" s="6">
        <v>141</v>
      </c>
      <c r="B64" t="s" s="6">
        <v>142</v>
      </c>
      <c r="C64" t="s" s="6">
        <v>18</v>
      </c>
      <c r="D64" s="7">
        <v>16.48</v>
      </c>
      <c r="E64" s="7">
        <v>0</v>
      </c>
      <c r="F64" s="7">
        <v>16.48</v>
      </c>
      <c r="G64" s="7">
        <v>16.48</v>
      </c>
      <c r="H64" s="7">
        <v>16.48</v>
      </c>
      <c r="I64" s="7"/>
      <c r="J64" s="8">
        <f>IF(D64=F64,0,1)</f>
        <v>0</v>
      </c>
      <c r="K64" s="9">
        <v>135772700</v>
      </c>
      <c r="L64" s="9">
        <v>1300597</v>
      </c>
      <c r="M64" s="9">
        <v>1380300</v>
      </c>
      <c r="N64" s="9">
        <v>3595690</v>
      </c>
      <c r="O64" s="9">
        <f>L64+M64+N64</f>
        <v>6276587</v>
      </c>
      <c r="P64" s="9">
        <v>142049287</v>
      </c>
      <c r="Q64" s="10">
        <v>95.5814</v>
      </c>
      <c r="R64" s="10">
        <v>4.4186</v>
      </c>
      <c r="S64" s="11">
        <f>IF(J64=1,O64,0)</f>
        <v>0</v>
      </c>
      <c r="T64" s="12">
        <f>IF(D64&lt;$R$355,K64,0)</f>
        <v>0</v>
      </c>
      <c r="U64" s="13">
        <f>IF(F64&gt;16.28,O64,0)</f>
        <v>6276587</v>
      </c>
      <c r="V64" s="7"/>
    </row>
    <row r="65" ht="12.75" customHeight="1">
      <c r="A65" t="s" s="6">
        <v>143</v>
      </c>
      <c r="B65" t="s" s="6">
        <v>144</v>
      </c>
      <c r="C65" t="s" s="6">
        <v>18</v>
      </c>
      <c r="D65" s="7">
        <v>14.91</v>
      </c>
      <c r="E65" s="7">
        <v>0</v>
      </c>
      <c r="F65" s="7">
        <v>25.06</v>
      </c>
      <c r="G65" s="7">
        <v>25.06</v>
      </c>
      <c r="H65" s="7">
        <v>25.06</v>
      </c>
      <c r="I65" s="7"/>
      <c r="J65" s="8">
        <f>IF(D65=F65,0,1)</f>
        <v>1</v>
      </c>
      <c r="K65" s="9">
        <v>1470528512</v>
      </c>
      <c r="L65" s="9">
        <v>79394780</v>
      </c>
      <c r="M65" s="9">
        <v>102999925</v>
      </c>
      <c r="N65" s="9">
        <v>134054941</v>
      </c>
      <c r="O65" s="9">
        <f>L65+M65+N65</f>
        <v>316449646</v>
      </c>
      <c r="P65" s="9">
        <v>1786978158</v>
      </c>
      <c r="Q65" s="10">
        <v>82.2914</v>
      </c>
      <c r="R65" s="10">
        <v>17.7086</v>
      </c>
      <c r="S65" s="11">
        <f>IF(J65=1,O65,0)</f>
        <v>316449646</v>
      </c>
      <c r="T65" s="12">
        <f>IF(D65&lt;$R$355,K65,0)</f>
        <v>1470528512</v>
      </c>
      <c r="U65" s="13">
        <f>IF(F65&gt;16.28,O65,0)</f>
        <v>316449646</v>
      </c>
      <c r="V65" s="7"/>
    </row>
    <row r="66" ht="12.75" customHeight="1">
      <c r="A66" t="s" s="6">
        <v>145</v>
      </c>
      <c r="B66" t="s" s="6">
        <v>146</v>
      </c>
      <c r="C66" t="s" s="6">
        <v>18</v>
      </c>
      <c r="D66" s="7">
        <v>12.56</v>
      </c>
      <c r="E66" s="7">
        <v>0</v>
      </c>
      <c r="F66" s="7">
        <v>12.56</v>
      </c>
      <c r="G66" s="7">
        <v>12.56</v>
      </c>
      <c r="H66" s="7">
        <v>12.56</v>
      </c>
      <c r="I66" s="7"/>
      <c r="J66" s="8">
        <f>IF(D66=F66,0,1)</f>
        <v>0</v>
      </c>
      <c r="K66" s="9">
        <v>3166809515</v>
      </c>
      <c r="L66" s="9">
        <v>193809521</v>
      </c>
      <c r="M66" s="9">
        <v>1650400</v>
      </c>
      <c r="N66" s="9">
        <v>35381600</v>
      </c>
      <c r="O66" s="9">
        <f>L66+M66+N66</f>
        <v>230841521</v>
      </c>
      <c r="P66" s="9">
        <v>3397651036</v>
      </c>
      <c r="Q66" s="10">
        <v>93.2058</v>
      </c>
      <c r="R66" s="10">
        <v>6.7942</v>
      </c>
      <c r="S66" s="11">
        <f>IF(J66=1,O66,0)</f>
        <v>0</v>
      </c>
      <c r="T66" s="12">
        <f>IF(D66&lt;$R$355,K66,0)</f>
        <v>3166809515</v>
      </c>
      <c r="U66" s="13">
        <f>IF(F66&gt;16.28,O66,0)</f>
        <v>0</v>
      </c>
      <c r="V66" s="7"/>
    </row>
    <row r="67" ht="12.75" customHeight="1">
      <c r="A67" t="s" s="6">
        <v>147</v>
      </c>
      <c r="B67" t="s" s="6">
        <v>148</v>
      </c>
      <c r="C67" t="s" s="6">
        <v>18</v>
      </c>
      <c r="D67" s="7">
        <v>20.48</v>
      </c>
      <c r="E67" s="7">
        <v>0</v>
      </c>
      <c r="F67" s="7">
        <v>20.48</v>
      </c>
      <c r="G67" s="7">
        <v>20.48</v>
      </c>
      <c r="H67" s="7">
        <v>20.48</v>
      </c>
      <c r="I67" s="7"/>
      <c r="J67" s="8">
        <f>IF(D67=F67,0,1)</f>
        <v>0</v>
      </c>
      <c r="K67" s="9">
        <v>161879760</v>
      </c>
      <c r="L67" s="9">
        <v>5826805</v>
      </c>
      <c r="M67" s="9">
        <v>3628500</v>
      </c>
      <c r="N67" s="9">
        <v>20802700</v>
      </c>
      <c r="O67" s="9">
        <f>L67+M67+N67</f>
        <v>30258005</v>
      </c>
      <c r="P67" s="9">
        <v>192137765</v>
      </c>
      <c r="Q67" s="10">
        <v>84.25190000000001</v>
      </c>
      <c r="R67" s="10">
        <v>15.7481</v>
      </c>
      <c r="S67" s="11">
        <f>IF(J67=1,O67,0)</f>
        <v>0</v>
      </c>
      <c r="T67" s="12">
        <f>IF(D67&lt;$R$355,K67,0)</f>
        <v>0</v>
      </c>
      <c r="U67" s="13">
        <f>IF(F67&gt;16.28,O67,0)</f>
        <v>30258005</v>
      </c>
      <c r="V67" s="7"/>
    </row>
    <row r="68" ht="12.75" customHeight="1">
      <c r="A68" t="s" s="6">
        <v>149</v>
      </c>
      <c r="B68" t="s" s="6">
        <v>150</v>
      </c>
      <c r="C68" t="s" s="6">
        <v>18</v>
      </c>
      <c r="D68" s="7">
        <v>14.76</v>
      </c>
      <c r="E68" s="7">
        <v>0</v>
      </c>
      <c r="F68" s="7">
        <v>14.76</v>
      </c>
      <c r="G68" s="7">
        <v>14.76</v>
      </c>
      <c r="H68" s="7">
        <v>14.76</v>
      </c>
      <c r="I68" s="7"/>
      <c r="J68" s="8">
        <f>IF(D68=F68,0,1)</f>
        <v>0</v>
      </c>
      <c r="K68" s="9">
        <v>6273795195</v>
      </c>
      <c r="L68" s="9">
        <v>467433969</v>
      </c>
      <c r="M68" s="9">
        <v>26535600</v>
      </c>
      <c r="N68" s="9">
        <v>59116970</v>
      </c>
      <c r="O68" s="9">
        <f>L68+M68+N68</f>
        <v>553086539</v>
      </c>
      <c r="P68" s="9">
        <v>6826881734</v>
      </c>
      <c r="Q68" s="10">
        <v>91.8984</v>
      </c>
      <c r="R68" s="10">
        <v>8.101599999999999</v>
      </c>
      <c r="S68" s="11">
        <f>IF(J68=1,O68,0)</f>
        <v>0</v>
      </c>
      <c r="T68" s="12">
        <f>IF(D68&lt;$R$355,K68,0)</f>
        <v>6273795195</v>
      </c>
      <c r="U68" s="13">
        <f>IF(F68&gt;16.28,O68,0)</f>
        <v>0</v>
      </c>
      <c r="V68" s="7"/>
    </row>
    <row r="69" ht="12.75" customHeight="1">
      <c r="A69" t="s" s="6">
        <v>151</v>
      </c>
      <c r="B69" t="s" s="6">
        <v>152</v>
      </c>
      <c r="C69" t="s" s="6">
        <v>18</v>
      </c>
      <c r="D69" s="7">
        <v>17.95</v>
      </c>
      <c r="E69" s="7">
        <v>0</v>
      </c>
      <c r="F69" s="7">
        <v>17.95</v>
      </c>
      <c r="G69" s="7">
        <v>17.95</v>
      </c>
      <c r="H69" s="7">
        <v>17.95</v>
      </c>
      <c r="I69" s="7"/>
      <c r="J69" s="8">
        <f>IF(D69=F69,0,1)</f>
        <v>0</v>
      </c>
      <c r="K69" s="9">
        <v>255817463</v>
      </c>
      <c r="L69" s="9">
        <v>7722014</v>
      </c>
      <c r="M69" s="9">
        <v>10196384</v>
      </c>
      <c r="N69" s="9">
        <v>21958537</v>
      </c>
      <c r="O69" s="9">
        <f>L69+M69+N69</f>
        <v>39876935</v>
      </c>
      <c r="P69" s="9">
        <v>295694398</v>
      </c>
      <c r="Q69" s="10">
        <v>86.5141</v>
      </c>
      <c r="R69" s="10">
        <v>13.4859</v>
      </c>
      <c r="S69" s="11">
        <f>IF(J69=1,O69,0)</f>
        <v>0</v>
      </c>
      <c r="T69" s="12">
        <f>IF(D69&lt;$R$355,K69,0)</f>
        <v>0</v>
      </c>
      <c r="U69" s="13">
        <f>IF(F69&gt;16.28,O69,0)</f>
        <v>39876935</v>
      </c>
      <c r="V69" s="7"/>
    </row>
    <row r="70" ht="12.75" customHeight="1">
      <c r="A70" t="s" s="6">
        <v>153</v>
      </c>
      <c r="B70" t="s" s="6">
        <v>154</v>
      </c>
      <c r="C70" t="s" s="6">
        <v>18</v>
      </c>
      <c r="D70" s="7">
        <v>14.45</v>
      </c>
      <c r="E70" s="7">
        <v>0</v>
      </c>
      <c r="F70" s="7">
        <v>14.45</v>
      </c>
      <c r="G70" s="7">
        <v>14.45</v>
      </c>
      <c r="H70" s="7">
        <v>14.45</v>
      </c>
      <c r="I70" s="7"/>
      <c r="J70" s="8">
        <f>IF(D70=F70,0,1)</f>
        <v>0</v>
      </c>
      <c r="K70" s="9">
        <v>123137294</v>
      </c>
      <c r="L70" s="9">
        <v>10226613</v>
      </c>
      <c r="M70" s="9">
        <v>1608200</v>
      </c>
      <c r="N70" s="9">
        <v>6799280</v>
      </c>
      <c r="O70" s="9">
        <f>L70+M70+N70</f>
        <v>18634093</v>
      </c>
      <c r="P70" s="9">
        <v>141771387</v>
      </c>
      <c r="Q70" s="10">
        <v>86.8562</v>
      </c>
      <c r="R70" s="10">
        <v>13.1438</v>
      </c>
      <c r="S70" s="11">
        <f>IF(J70=1,O70,0)</f>
        <v>0</v>
      </c>
      <c r="T70" s="12">
        <f>IF(D70&lt;$R$355,K70,0)</f>
        <v>123137294</v>
      </c>
      <c r="U70" s="13">
        <f>IF(F70&gt;16.28,O70,0)</f>
        <v>0</v>
      </c>
      <c r="V70" s="7"/>
    </row>
    <row r="71" ht="12.75" customHeight="1">
      <c r="A71" t="s" s="6">
        <v>155</v>
      </c>
      <c r="B71" t="s" s="6">
        <v>156</v>
      </c>
      <c r="C71" t="s" s="6">
        <v>18</v>
      </c>
      <c r="D71" s="7">
        <v>20.74</v>
      </c>
      <c r="E71" s="7">
        <v>0</v>
      </c>
      <c r="F71" s="7">
        <v>20.74</v>
      </c>
      <c r="G71" s="7">
        <v>20.74</v>
      </c>
      <c r="H71" s="7">
        <v>20.74</v>
      </c>
      <c r="I71" s="7"/>
      <c r="J71" s="8">
        <f>IF(D71=F71,0,1)</f>
        <v>0</v>
      </c>
      <c r="K71" s="9">
        <v>577872660</v>
      </c>
      <c r="L71" s="9">
        <v>29592322</v>
      </c>
      <c r="M71" s="9">
        <v>49791700</v>
      </c>
      <c r="N71" s="9">
        <v>26511680</v>
      </c>
      <c r="O71" s="9">
        <f>L71+M71+N71</f>
        <v>105895702</v>
      </c>
      <c r="P71" s="9">
        <v>683768362</v>
      </c>
      <c r="Q71" s="10">
        <v>84.5129</v>
      </c>
      <c r="R71" s="10">
        <v>15.4871</v>
      </c>
      <c r="S71" s="11">
        <f>IF(J71=1,O71,0)</f>
        <v>0</v>
      </c>
      <c r="T71" s="12">
        <f>IF(D71&lt;$R$355,K71,0)</f>
        <v>0</v>
      </c>
      <c r="U71" s="13">
        <f>IF(F71&gt;16.28,O71,0)</f>
        <v>105895702</v>
      </c>
      <c r="V71" s="7"/>
    </row>
    <row r="72" ht="12.75" customHeight="1">
      <c r="A72" t="s" s="6">
        <v>157</v>
      </c>
      <c r="B72" t="s" s="6">
        <v>158</v>
      </c>
      <c r="C72" t="s" s="6">
        <v>18</v>
      </c>
      <c r="D72" s="7">
        <v>12.66</v>
      </c>
      <c r="E72" s="7">
        <v>0</v>
      </c>
      <c r="F72" s="7">
        <v>20.54</v>
      </c>
      <c r="G72" s="7">
        <v>20.54</v>
      </c>
      <c r="H72" s="7">
        <v>20.54</v>
      </c>
      <c r="I72" s="7"/>
      <c r="J72" s="8">
        <f>IF(D72=F72,0,1)</f>
        <v>1</v>
      </c>
      <c r="K72" s="9">
        <v>4656542979</v>
      </c>
      <c r="L72" s="9">
        <v>999205825</v>
      </c>
      <c r="M72" s="9">
        <v>258567500</v>
      </c>
      <c r="N72" s="9">
        <v>103356339</v>
      </c>
      <c r="O72" s="9">
        <f>L72+M72+N72</f>
        <v>1361129664</v>
      </c>
      <c r="P72" s="9">
        <v>6017672643</v>
      </c>
      <c r="Q72" s="10">
        <v>77.3811</v>
      </c>
      <c r="R72" s="10">
        <v>22.6189</v>
      </c>
      <c r="S72" s="11">
        <f>IF(J72=1,O72,0)</f>
        <v>1361129664</v>
      </c>
      <c r="T72" s="12">
        <f>IF(D72&lt;$R$355,K72,0)</f>
        <v>4656542979</v>
      </c>
      <c r="U72" s="13">
        <f>IF(F72&gt;16.28,O72,0)</f>
        <v>1361129664</v>
      </c>
      <c r="V72" s="7"/>
    </row>
    <row r="73" ht="12.75" customHeight="1">
      <c r="A73" t="s" s="6">
        <v>159</v>
      </c>
      <c r="B73" t="s" s="6">
        <v>160</v>
      </c>
      <c r="C73" t="s" s="6">
        <v>18</v>
      </c>
      <c r="D73" s="7">
        <v>9.470000000000001</v>
      </c>
      <c r="E73" s="7">
        <v>0</v>
      </c>
      <c r="F73" s="7">
        <v>17.48</v>
      </c>
      <c r="G73" s="7">
        <v>17.48</v>
      </c>
      <c r="H73" s="7">
        <v>17.41</v>
      </c>
      <c r="I73" s="7"/>
      <c r="J73" s="8">
        <f>IF(D73=F73,0,1)</f>
        <v>1</v>
      </c>
      <c r="K73" s="9">
        <v>5544025674</v>
      </c>
      <c r="L73" s="9">
        <v>666196383</v>
      </c>
      <c r="M73" s="9">
        <v>81902875</v>
      </c>
      <c r="N73" s="9">
        <v>250269640</v>
      </c>
      <c r="O73" s="9">
        <f>L73+M73+N73</f>
        <v>998368898</v>
      </c>
      <c r="P73" s="9">
        <v>6542394572</v>
      </c>
      <c r="Q73" s="10">
        <v>84.73999999999999</v>
      </c>
      <c r="R73" s="10">
        <v>15.26</v>
      </c>
      <c r="S73" s="11">
        <f>IF(J73=1,O73,0)</f>
        <v>998368898</v>
      </c>
      <c r="T73" s="12">
        <f>IF(D73&lt;$R$355,K73,0)</f>
        <v>5544025674</v>
      </c>
      <c r="U73" s="13">
        <f>IF(F73&gt;16.28,O73,0)</f>
        <v>998368898</v>
      </c>
      <c r="V73" s="7"/>
    </row>
    <row r="74" ht="12.75" customHeight="1">
      <c r="A74" t="s" s="6">
        <v>161</v>
      </c>
      <c r="B74" t="s" s="6">
        <v>162</v>
      </c>
      <c r="C74" t="s" s="6">
        <v>18</v>
      </c>
      <c r="D74" s="7">
        <v>13.35</v>
      </c>
      <c r="E74" s="7">
        <v>0</v>
      </c>
      <c r="F74" s="7">
        <v>27.93</v>
      </c>
      <c r="G74" s="7">
        <v>27.93</v>
      </c>
      <c r="H74" s="7">
        <v>27.93</v>
      </c>
      <c r="I74" s="7"/>
      <c r="J74" s="8">
        <f>IF(D74=F74,0,1)</f>
        <v>1</v>
      </c>
      <c r="K74" s="9">
        <v>4996194081</v>
      </c>
      <c r="L74" s="9">
        <v>838629084</v>
      </c>
      <c r="M74" s="9">
        <v>47936335</v>
      </c>
      <c r="N74" s="9">
        <v>201840710</v>
      </c>
      <c r="O74" s="9">
        <f>L74+M74+N74</f>
        <v>1088406129</v>
      </c>
      <c r="P74" s="9">
        <v>6084600210</v>
      </c>
      <c r="Q74" s="10">
        <v>82.1121</v>
      </c>
      <c r="R74" s="10">
        <v>17.8879</v>
      </c>
      <c r="S74" s="11">
        <f>IF(J74=1,O74,0)</f>
        <v>1088406129</v>
      </c>
      <c r="T74" s="12">
        <f>IF(D74&lt;$R$355,K74,0)</f>
        <v>4996194081</v>
      </c>
      <c r="U74" s="13">
        <f>IF(F74&gt;16.28,O74,0)</f>
        <v>1088406129</v>
      </c>
      <c r="V74" s="7"/>
    </row>
    <row r="75" ht="12.75" customHeight="1">
      <c r="A75" t="s" s="6">
        <v>163</v>
      </c>
      <c r="B75" t="s" s="6">
        <v>164</v>
      </c>
      <c r="C75" t="s" s="6">
        <v>18</v>
      </c>
      <c r="D75" s="7">
        <v>15.17</v>
      </c>
      <c r="E75" s="7">
        <v>0</v>
      </c>
      <c r="F75" s="7">
        <v>15.17</v>
      </c>
      <c r="G75" s="7">
        <v>15.17</v>
      </c>
      <c r="H75" s="7">
        <v>15.17</v>
      </c>
      <c r="I75" s="7"/>
      <c r="J75" s="8">
        <f>IF(D75=F75,0,1)</f>
        <v>0</v>
      </c>
      <c r="K75" s="9">
        <v>639008660</v>
      </c>
      <c r="L75" s="9">
        <v>73558538</v>
      </c>
      <c r="M75" s="9">
        <v>79716025</v>
      </c>
      <c r="N75" s="9">
        <v>48217940</v>
      </c>
      <c r="O75" s="9">
        <f>L75+M75+N75</f>
        <v>201492503</v>
      </c>
      <c r="P75" s="9">
        <v>840501163</v>
      </c>
      <c r="Q75" s="10">
        <v>76.0271</v>
      </c>
      <c r="R75" s="10">
        <v>23.9729</v>
      </c>
      <c r="S75" s="11">
        <f>IF(J75=1,O75,0)</f>
        <v>0</v>
      </c>
      <c r="T75" s="12">
        <f>IF(D75&lt;$R$355,K75,0)</f>
        <v>639008660</v>
      </c>
      <c r="U75" s="13">
        <f>IF(F75&gt;16.28,O75,0)</f>
        <v>0</v>
      </c>
      <c r="V75" s="7"/>
    </row>
    <row r="76" ht="12.75" customHeight="1">
      <c r="A76" t="s" s="6">
        <v>165</v>
      </c>
      <c r="B76" t="s" s="6">
        <v>166</v>
      </c>
      <c r="C76" t="s" s="6">
        <v>18</v>
      </c>
      <c r="D76" s="7">
        <v>5.6</v>
      </c>
      <c r="E76" s="7">
        <v>5.6</v>
      </c>
      <c r="F76" s="7">
        <v>5.6</v>
      </c>
      <c r="G76" s="7">
        <v>5.6</v>
      </c>
      <c r="H76" s="7">
        <v>5.6</v>
      </c>
      <c r="I76" s="7"/>
      <c r="J76" s="8">
        <f>IF(D76=F76,0,1)</f>
        <v>0</v>
      </c>
      <c r="K76" s="9">
        <v>8010449976</v>
      </c>
      <c r="L76" s="9">
        <v>401370912</v>
      </c>
      <c r="M76" s="9">
        <v>42466200</v>
      </c>
      <c r="N76" s="9">
        <v>131050610</v>
      </c>
      <c r="O76" s="9">
        <f>L76+M76+N76</f>
        <v>574887722</v>
      </c>
      <c r="P76" s="9">
        <v>8586044220</v>
      </c>
      <c r="Q76" s="10">
        <v>93.3044</v>
      </c>
      <c r="R76" s="10">
        <v>6.6956</v>
      </c>
      <c r="S76" s="11">
        <f>IF(J76=1,O76,0)</f>
        <v>0</v>
      </c>
      <c r="T76" s="12">
        <f>IF(D76&lt;$R$355,K76,0)</f>
        <v>8010449976</v>
      </c>
      <c r="U76" s="13">
        <f>IF(F76&gt;16.28,O76,0)</f>
        <v>0</v>
      </c>
      <c r="V76" s="7"/>
    </row>
    <row r="77" ht="12.75" customHeight="1">
      <c r="A77" t="s" s="6">
        <v>167</v>
      </c>
      <c r="B77" t="s" s="6">
        <v>168</v>
      </c>
      <c r="C77" t="s" s="6">
        <v>18</v>
      </c>
      <c r="D77" s="7">
        <v>14.29</v>
      </c>
      <c r="E77" s="7">
        <v>0</v>
      </c>
      <c r="F77" s="7">
        <v>26.17</v>
      </c>
      <c r="G77" s="7">
        <v>26.17</v>
      </c>
      <c r="H77" s="7">
        <v>26.17</v>
      </c>
      <c r="I77" s="7"/>
      <c r="J77" s="8">
        <f>IF(D77=F77,0,1)</f>
        <v>1</v>
      </c>
      <c r="K77" s="9">
        <v>1090346881</v>
      </c>
      <c r="L77" s="9">
        <v>31582265</v>
      </c>
      <c r="M77" s="9">
        <v>32850353</v>
      </c>
      <c r="N77" s="9">
        <v>90441270</v>
      </c>
      <c r="O77" s="9">
        <f>L77+M77+N77</f>
        <v>154873888</v>
      </c>
      <c r="P77" s="9">
        <v>1245220769</v>
      </c>
      <c r="Q77" s="10">
        <v>87.5625</v>
      </c>
      <c r="R77" s="10">
        <v>12.4375</v>
      </c>
      <c r="S77" s="11">
        <f>IF(J77=1,O77,0)</f>
        <v>154873888</v>
      </c>
      <c r="T77" s="12">
        <f>IF(D77&lt;$R$355,K77,0)</f>
        <v>1090346881</v>
      </c>
      <c r="U77" s="13">
        <f>IF(F77&gt;16.28,O77,0)</f>
        <v>154873888</v>
      </c>
      <c r="V77" s="7"/>
    </row>
    <row r="78" ht="12.75" customHeight="1">
      <c r="A78" t="s" s="6">
        <v>169</v>
      </c>
      <c r="B78" t="s" s="6">
        <v>170</v>
      </c>
      <c r="C78" t="s" s="6">
        <v>18</v>
      </c>
      <c r="D78" s="7">
        <v>16.34</v>
      </c>
      <c r="E78" s="7">
        <v>0</v>
      </c>
      <c r="F78" s="7">
        <v>16.34</v>
      </c>
      <c r="G78" s="7">
        <v>16.34</v>
      </c>
      <c r="H78" s="7">
        <v>16.34</v>
      </c>
      <c r="I78" s="7"/>
      <c r="J78" s="8">
        <f>IF(D78=F78,0,1)</f>
        <v>0</v>
      </c>
      <c r="K78" s="9">
        <v>1152346865</v>
      </c>
      <c r="L78" s="9">
        <v>24181703</v>
      </c>
      <c r="M78" s="9">
        <v>21784000</v>
      </c>
      <c r="N78" s="9">
        <v>29269205</v>
      </c>
      <c r="O78" s="9">
        <f>L78+M78+N78</f>
        <v>75234908</v>
      </c>
      <c r="P78" s="9">
        <v>1227581773</v>
      </c>
      <c r="Q78" s="10">
        <v>93.87130000000001</v>
      </c>
      <c r="R78" s="10">
        <v>6.1287</v>
      </c>
      <c r="S78" s="11">
        <f>IF(J78=1,O78,0)</f>
        <v>0</v>
      </c>
      <c r="T78" s="12">
        <f>IF(D78&lt;$R$355,K78,0)</f>
        <v>0</v>
      </c>
      <c r="U78" s="13">
        <f>IF(F78&gt;16.28,O78,0)</f>
        <v>75234908</v>
      </c>
      <c r="V78" s="7"/>
    </row>
    <row r="79" ht="12.75" customHeight="1">
      <c r="A79" t="s" s="6">
        <v>171</v>
      </c>
      <c r="B79" t="s" s="6">
        <v>172</v>
      </c>
      <c r="C79" t="s" s="6">
        <v>18</v>
      </c>
      <c r="D79" s="7">
        <v>12.42</v>
      </c>
      <c r="E79" s="7">
        <v>0</v>
      </c>
      <c r="F79" s="7">
        <v>12.42</v>
      </c>
      <c r="G79" s="7">
        <v>12.42</v>
      </c>
      <c r="H79" s="7">
        <v>12.42</v>
      </c>
      <c r="I79" s="7"/>
      <c r="J79" s="8">
        <f>IF(D79=F79,0,1)</f>
        <v>0</v>
      </c>
      <c r="K79" s="9">
        <v>2689460131</v>
      </c>
      <c r="L79" s="9">
        <v>19309191</v>
      </c>
      <c r="M79" s="9">
        <v>8197800</v>
      </c>
      <c r="N79" s="9">
        <v>61549800</v>
      </c>
      <c r="O79" s="9">
        <f>L79+M79+N79</f>
        <v>89056791</v>
      </c>
      <c r="P79" s="9">
        <v>2778516922</v>
      </c>
      <c r="Q79" s="10">
        <v>96.7948</v>
      </c>
      <c r="R79" s="10">
        <v>3.2052</v>
      </c>
      <c r="S79" s="11">
        <f>IF(J79=1,O79,0)</f>
        <v>0</v>
      </c>
      <c r="T79" s="12">
        <f>IF(D79&lt;$R$355,K79,0)</f>
        <v>2689460131</v>
      </c>
      <c r="U79" s="13">
        <f>IF(F79&gt;16.28,O79,0)</f>
        <v>0</v>
      </c>
      <c r="V79" s="7"/>
    </row>
    <row r="80" ht="12.75" customHeight="1">
      <c r="A80" t="s" s="6">
        <v>173</v>
      </c>
      <c r="B80" t="s" s="6">
        <v>174</v>
      </c>
      <c r="C80" t="s" s="6">
        <v>18</v>
      </c>
      <c r="D80" s="7">
        <v>12.29</v>
      </c>
      <c r="E80" s="7">
        <v>0</v>
      </c>
      <c r="F80" s="7">
        <v>12.29</v>
      </c>
      <c r="G80" s="7">
        <v>12.29</v>
      </c>
      <c r="H80" s="7">
        <v>12.29</v>
      </c>
      <c r="I80" s="7"/>
      <c r="J80" s="8">
        <f>IF(D80=F80,0,1)</f>
        <v>0</v>
      </c>
      <c r="K80" s="9">
        <v>4147212836</v>
      </c>
      <c r="L80" s="9">
        <v>200298761</v>
      </c>
      <c r="M80" s="9">
        <v>59455200</v>
      </c>
      <c r="N80" s="9">
        <v>110864520</v>
      </c>
      <c r="O80" s="9">
        <f>L80+M80+N80</f>
        <v>370618481</v>
      </c>
      <c r="P80" s="9">
        <v>4517831317</v>
      </c>
      <c r="Q80" s="10">
        <v>91.79649999999999</v>
      </c>
      <c r="R80" s="10">
        <v>8.2035</v>
      </c>
      <c r="S80" s="11">
        <f>IF(J80=1,O80,0)</f>
        <v>0</v>
      </c>
      <c r="T80" s="12">
        <f>IF(D80&lt;$R$355,K80,0)</f>
        <v>4147212836</v>
      </c>
      <c r="U80" s="13">
        <f>IF(F80&gt;16.28,O80,0)</f>
        <v>0</v>
      </c>
      <c r="V80" s="7"/>
    </row>
    <row r="81" ht="12.75" customHeight="1">
      <c r="A81" t="s" s="6">
        <v>175</v>
      </c>
      <c r="B81" t="s" s="6">
        <v>176</v>
      </c>
      <c r="C81" t="s" s="6">
        <v>18</v>
      </c>
      <c r="D81" s="7">
        <v>11.7</v>
      </c>
      <c r="E81" s="7">
        <v>0</v>
      </c>
      <c r="F81" s="7">
        <v>11.7</v>
      </c>
      <c r="G81" s="7">
        <v>11.7</v>
      </c>
      <c r="H81" s="7">
        <v>11.7</v>
      </c>
      <c r="I81" s="7"/>
      <c r="J81" s="8">
        <f>IF(D81=F81,0,1)</f>
        <v>0</v>
      </c>
      <c r="K81" s="9">
        <v>1148768436</v>
      </c>
      <c r="L81" s="9">
        <v>34469014</v>
      </c>
      <c r="M81" s="9">
        <v>28396920</v>
      </c>
      <c r="N81" s="9">
        <v>32010950</v>
      </c>
      <c r="O81" s="9">
        <f>L81+M81+N81</f>
        <v>94876884</v>
      </c>
      <c r="P81" s="9">
        <v>1243645320</v>
      </c>
      <c r="Q81" s="10">
        <v>92.3711</v>
      </c>
      <c r="R81" s="10">
        <v>7.6289</v>
      </c>
      <c r="S81" s="11">
        <f>IF(J81=1,O81,0)</f>
        <v>0</v>
      </c>
      <c r="T81" s="12">
        <f>IF(D81&lt;$R$355,K81,0)</f>
        <v>1148768436</v>
      </c>
      <c r="U81" s="13">
        <f>IF(F81&gt;16.28,O81,0)</f>
        <v>0</v>
      </c>
      <c r="V81" s="7"/>
    </row>
    <row r="82" ht="12.75" customHeight="1">
      <c r="A82" t="s" s="6">
        <v>177</v>
      </c>
      <c r="B82" t="s" s="6">
        <v>178</v>
      </c>
      <c r="C82" t="s" s="6">
        <v>18</v>
      </c>
      <c r="D82" s="7">
        <v>15.25</v>
      </c>
      <c r="E82" s="7">
        <v>0</v>
      </c>
      <c r="F82" s="7">
        <v>15.25</v>
      </c>
      <c r="G82" s="7">
        <v>15.25</v>
      </c>
      <c r="H82" s="7">
        <v>15.25</v>
      </c>
      <c r="I82" s="7"/>
      <c r="J82" s="8">
        <f>IF(D82=F82,0,1)</f>
        <v>0</v>
      </c>
      <c r="K82" s="9">
        <v>646668890</v>
      </c>
      <c r="L82" s="9">
        <v>5130715</v>
      </c>
      <c r="M82" s="9">
        <v>3956700</v>
      </c>
      <c r="N82" s="9">
        <v>33986346</v>
      </c>
      <c r="O82" s="9">
        <f>L82+M82+N82</f>
        <v>43073761</v>
      </c>
      <c r="P82" s="9">
        <v>689742651</v>
      </c>
      <c r="Q82" s="10">
        <v>93.7551</v>
      </c>
      <c r="R82" s="10">
        <v>6.2449</v>
      </c>
      <c r="S82" s="11">
        <f>IF(J82=1,O82,0)</f>
        <v>0</v>
      </c>
      <c r="T82" s="12">
        <f>IF(D82&lt;$R$355,K82,0)</f>
        <v>646668890</v>
      </c>
      <c r="U82" s="13">
        <f>IF(F82&gt;16.28,O82,0)</f>
        <v>0</v>
      </c>
      <c r="V82" s="7"/>
    </row>
    <row r="83" ht="12.75" customHeight="1">
      <c r="A83" t="s" s="6">
        <v>179</v>
      </c>
      <c r="B83" t="s" s="6">
        <v>180</v>
      </c>
      <c r="C83" t="s" s="6">
        <v>18</v>
      </c>
      <c r="D83" s="7">
        <v>12.84</v>
      </c>
      <c r="E83" s="7">
        <v>0</v>
      </c>
      <c r="F83" s="7">
        <v>12.84</v>
      </c>
      <c r="G83" s="7">
        <v>12.84</v>
      </c>
      <c r="H83" s="7">
        <v>12.84</v>
      </c>
      <c r="I83" s="7"/>
      <c r="J83" s="8">
        <f>IF(D83=F83,0,1)</f>
        <v>0</v>
      </c>
      <c r="K83" s="9">
        <v>5019247098</v>
      </c>
      <c r="L83" s="9">
        <v>133307722</v>
      </c>
      <c r="M83" s="9">
        <v>2730800</v>
      </c>
      <c r="N83" s="9">
        <v>79925710</v>
      </c>
      <c r="O83" s="9">
        <f>L83+M83+N83</f>
        <v>215964232</v>
      </c>
      <c r="P83" s="9">
        <v>5235211330</v>
      </c>
      <c r="Q83" s="10">
        <v>95.87479999999999</v>
      </c>
      <c r="R83" s="10">
        <v>4.1252</v>
      </c>
      <c r="S83" s="11">
        <f>IF(J83=1,O83,0)</f>
        <v>0</v>
      </c>
      <c r="T83" s="12">
        <f>IF(D83&lt;$R$355,K83,0)</f>
        <v>5019247098</v>
      </c>
      <c r="U83" s="13">
        <f>IF(F83&gt;16.28,O83,0)</f>
        <v>0</v>
      </c>
      <c r="V83" s="7"/>
    </row>
    <row r="84" ht="12.75" customHeight="1">
      <c r="A84" t="s" s="6">
        <v>181</v>
      </c>
      <c r="B84" t="s" s="6">
        <v>182</v>
      </c>
      <c r="C84" t="s" s="6">
        <v>18</v>
      </c>
      <c r="D84" s="7">
        <v>15.6</v>
      </c>
      <c r="E84" s="7">
        <v>0</v>
      </c>
      <c r="F84" s="7">
        <v>15.6</v>
      </c>
      <c r="G84" s="7">
        <v>15.6</v>
      </c>
      <c r="H84" s="7">
        <v>15.6</v>
      </c>
      <c r="I84" s="7"/>
      <c r="J84" s="8">
        <f>IF(D84=F84,0,1)</f>
        <v>0</v>
      </c>
      <c r="K84" s="9">
        <v>1898493925</v>
      </c>
      <c r="L84" s="9">
        <v>117331045</v>
      </c>
      <c r="M84" s="9">
        <v>55575000</v>
      </c>
      <c r="N84" s="9">
        <v>50784360</v>
      </c>
      <c r="O84" s="9">
        <f>L84+M84+N84</f>
        <v>223690405</v>
      </c>
      <c r="P84" s="9">
        <v>2122184330</v>
      </c>
      <c r="Q84" s="10">
        <v>89.4594</v>
      </c>
      <c r="R84" s="10">
        <v>10.5406</v>
      </c>
      <c r="S84" s="11">
        <f>IF(J84=1,O84,0)</f>
        <v>0</v>
      </c>
      <c r="T84" s="12">
        <f>IF(D84&lt;$R$355,K84,0)</f>
        <v>1898493925</v>
      </c>
      <c r="U84" s="13">
        <f>IF(F84&gt;16.28,O84,0)</f>
        <v>0</v>
      </c>
      <c r="V84" s="7"/>
    </row>
    <row r="85" ht="12.75" customHeight="1">
      <c r="A85" t="s" s="6">
        <v>183</v>
      </c>
      <c r="B85" t="s" s="6">
        <v>184</v>
      </c>
      <c r="C85" t="s" s="6">
        <v>18</v>
      </c>
      <c r="D85" s="7">
        <v>13.53</v>
      </c>
      <c r="E85" s="7">
        <v>0</v>
      </c>
      <c r="F85" s="7">
        <v>13.53</v>
      </c>
      <c r="G85" s="7">
        <v>13.53</v>
      </c>
      <c r="H85" s="7">
        <v>13.53</v>
      </c>
      <c r="I85" s="7"/>
      <c r="J85" s="8">
        <f>IF(D85=F85,0,1)</f>
        <v>0</v>
      </c>
      <c r="K85" s="9">
        <v>277076655</v>
      </c>
      <c r="L85" s="9">
        <v>15557234</v>
      </c>
      <c r="M85" s="9">
        <v>4376200</v>
      </c>
      <c r="N85" s="9">
        <v>11897010</v>
      </c>
      <c r="O85" s="9">
        <f>L85+M85+N85</f>
        <v>31830444</v>
      </c>
      <c r="P85" s="9">
        <v>308907099</v>
      </c>
      <c r="Q85" s="10">
        <v>89.69580000000001</v>
      </c>
      <c r="R85" s="10">
        <v>10.3042</v>
      </c>
      <c r="S85" s="11">
        <f>IF(J85=1,O85,0)</f>
        <v>0</v>
      </c>
      <c r="T85" s="12">
        <f>IF(D85&lt;$R$355,K85,0)</f>
        <v>277076655</v>
      </c>
      <c r="U85" s="13">
        <f>IF(F85&gt;16.28,O85,0)</f>
        <v>0</v>
      </c>
      <c r="V85" s="7"/>
    </row>
    <row r="86" ht="12.75" customHeight="1">
      <c r="A86" t="s" s="6">
        <v>185</v>
      </c>
      <c r="B86" t="s" s="6">
        <v>186</v>
      </c>
      <c r="C86" t="s" s="6">
        <v>18</v>
      </c>
      <c r="D86" s="7">
        <v>20.29</v>
      </c>
      <c r="E86" s="7">
        <v>0</v>
      </c>
      <c r="F86" s="7">
        <v>20.29</v>
      </c>
      <c r="G86" s="7">
        <v>20.29</v>
      </c>
      <c r="H86" s="7">
        <v>20.29</v>
      </c>
      <c r="I86" s="7"/>
      <c r="J86" s="8">
        <f>IF(D86=F86,0,1)</f>
        <v>0</v>
      </c>
      <c r="K86" s="9">
        <v>1854873484</v>
      </c>
      <c r="L86" s="9">
        <v>190201616</v>
      </c>
      <c r="M86" s="9">
        <v>106312400</v>
      </c>
      <c r="N86" s="9">
        <v>85219100</v>
      </c>
      <c r="O86" s="9">
        <f>L86+M86+N86</f>
        <v>381733116</v>
      </c>
      <c r="P86" s="9">
        <v>2236606600</v>
      </c>
      <c r="Q86" s="10">
        <v>82.9325</v>
      </c>
      <c r="R86" s="10">
        <v>17.0675</v>
      </c>
      <c r="S86" s="11">
        <f>IF(J86=1,O86,0)</f>
        <v>0</v>
      </c>
      <c r="T86" s="12">
        <f>IF(D86&lt;$R$355,K86,0)</f>
        <v>0</v>
      </c>
      <c r="U86" s="13">
        <f>IF(F86&gt;16.28,O86,0)</f>
        <v>381733116</v>
      </c>
      <c r="V86" s="7"/>
    </row>
    <row r="87" ht="12.75" customHeight="1">
      <c r="A87" t="s" s="6">
        <v>187</v>
      </c>
      <c r="B87" t="s" s="6">
        <v>188</v>
      </c>
      <c r="C87" t="s" s="6">
        <v>18</v>
      </c>
      <c r="D87" s="7">
        <v>8.58</v>
      </c>
      <c r="E87" s="7">
        <v>0</v>
      </c>
      <c r="F87" s="7">
        <v>8.58</v>
      </c>
      <c r="G87" s="7">
        <v>8.58</v>
      </c>
      <c r="H87" s="7">
        <v>8.58</v>
      </c>
      <c r="I87" s="7"/>
      <c r="J87" s="8">
        <f>IF(D87=F87,0,1)</f>
        <v>0</v>
      </c>
      <c r="K87" s="9">
        <v>3283651833</v>
      </c>
      <c r="L87" s="9">
        <v>75085497</v>
      </c>
      <c r="M87" s="9">
        <v>9617400</v>
      </c>
      <c r="N87" s="9">
        <v>31947040</v>
      </c>
      <c r="O87" s="9">
        <f>L87+M87+N87</f>
        <v>116649937</v>
      </c>
      <c r="P87" s="9">
        <v>3400301770</v>
      </c>
      <c r="Q87" s="10">
        <v>96.5694</v>
      </c>
      <c r="R87" s="10">
        <v>3.4306</v>
      </c>
      <c r="S87" s="11">
        <f>IF(J87=1,O87,0)</f>
        <v>0</v>
      </c>
      <c r="T87" s="12">
        <f>IF(D87&lt;$R$355,K87,0)</f>
        <v>3283651833</v>
      </c>
      <c r="U87" s="13">
        <f>IF(F87&gt;16.28,O87,0)</f>
        <v>0</v>
      </c>
      <c r="V87" s="7"/>
    </row>
    <row r="88" ht="12.75" customHeight="1">
      <c r="A88" t="s" s="6">
        <v>189</v>
      </c>
      <c r="B88" t="s" s="6">
        <v>190</v>
      </c>
      <c r="C88" t="s" s="6">
        <v>18</v>
      </c>
      <c r="D88" s="7">
        <v>16.53</v>
      </c>
      <c r="E88" s="7">
        <v>0</v>
      </c>
      <c r="F88" s="7">
        <v>16.53</v>
      </c>
      <c r="G88" s="7">
        <v>16.53</v>
      </c>
      <c r="H88" s="7">
        <v>16.53</v>
      </c>
      <c r="I88" s="7"/>
      <c r="J88" s="8">
        <f>IF(D88=F88,0,1)</f>
        <v>0</v>
      </c>
      <c r="K88" s="9">
        <v>1622752362</v>
      </c>
      <c r="L88" s="9">
        <v>111544408</v>
      </c>
      <c r="M88" s="9">
        <v>53956800</v>
      </c>
      <c r="N88" s="9">
        <v>72811142</v>
      </c>
      <c r="O88" s="9">
        <f>L88+M88+N88</f>
        <v>238312350</v>
      </c>
      <c r="P88" s="9">
        <v>1861064712</v>
      </c>
      <c r="Q88" s="10">
        <v>87.1948</v>
      </c>
      <c r="R88" s="10">
        <v>12.8052</v>
      </c>
      <c r="S88" s="11">
        <f>IF(J88=1,O88,0)</f>
        <v>0</v>
      </c>
      <c r="T88" s="12">
        <f>IF(D88&lt;$R$355,K88,0)</f>
        <v>0</v>
      </c>
      <c r="U88" s="13">
        <f>IF(F88&gt;16.28,O88,0)</f>
        <v>238312350</v>
      </c>
      <c r="V88" s="7"/>
    </row>
    <row r="89" ht="12.75" customHeight="1">
      <c r="A89" t="s" s="6">
        <v>191</v>
      </c>
      <c r="B89" t="s" s="6">
        <v>192</v>
      </c>
      <c r="C89" t="s" s="6">
        <v>18</v>
      </c>
      <c r="D89" s="7">
        <v>15.39</v>
      </c>
      <c r="E89" s="7">
        <v>0</v>
      </c>
      <c r="F89" s="7">
        <v>15.39</v>
      </c>
      <c r="G89" s="7">
        <v>15.39</v>
      </c>
      <c r="H89" s="7">
        <v>15.39</v>
      </c>
      <c r="I89" s="7"/>
      <c r="J89" s="8">
        <f>IF(D89=F89,0,1)</f>
        <v>0</v>
      </c>
      <c r="K89" s="9">
        <v>3658935702</v>
      </c>
      <c r="L89" s="9">
        <v>271013298</v>
      </c>
      <c r="M89" s="9">
        <v>111006700</v>
      </c>
      <c r="N89" s="9">
        <v>100704435</v>
      </c>
      <c r="O89" s="9">
        <f>L89+M89+N89</f>
        <v>482724433</v>
      </c>
      <c r="P89" s="9">
        <v>4141660135</v>
      </c>
      <c r="Q89" s="10">
        <v>88.3447</v>
      </c>
      <c r="R89" s="10">
        <v>11.6553</v>
      </c>
      <c r="S89" s="11">
        <f>IF(J89=1,O89,0)</f>
        <v>0</v>
      </c>
      <c r="T89" s="12">
        <f>IF(D89&lt;$R$355,K89,0)</f>
        <v>3658935702</v>
      </c>
      <c r="U89" s="13">
        <f>IF(F89&gt;16.28,O89,0)</f>
        <v>0</v>
      </c>
      <c r="V89" s="7"/>
    </row>
    <row r="90" ht="12.75" customHeight="1">
      <c r="A90" t="s" s="6">
        <v>193</v>
      </c>
      <c r="B90" t="s" s="6">
        <v>194</v>
      </c>
      <c r="C90" t="s" s="6">
        <v>18</v>
      </c>
      <c r="D90" s="7">
        <v>3.03</v>
      </c>
      <c r="E90" s="7">
        <v>0</v>
      </c>
      <c r="F90" s="7">
        <v>3.03</v>
      </c>
      <c r="G90" s="7">
        <v>3.03</v>
      </c>
      <c r="H90" s="7">
        <v>3.03</v>
      </c>
      <c r="I90" s="7"/>
      <c r="J90" s="8">
        <f>IF(D90=F90,0,1)</f>
        <v>0</v>
      </c>
      <c r="K90" s="9">
        <v>9977341579</v>
      </c>
      <c r="L90" s="9">
        <v>417307609</v>
      </c>
      <c r="M90" s="9">
        <v>6998700</v>
      </c>
      <c r="N90" s="9">
        <v>204244104</v>
      </c>
      <c r="O90" s="9">
        <f>L90+M90+N90</f>
        <v>628550413</v>
      </c>
      <c r="P90" s="9">
        <v>10605891992</v>
      </c>
      <c r="Q90" s="10">
        <v>94.0736</v>
      </c>
      <c r="R90" s="10">
        <v>5.9264</v>
      </c>
      <c r="S90" s="11">
        <f>IF(J90=1,O90,0)</f>
        <v>0</v>
      </c>
      <c r="T90" s="12">
        <f>IF(D90&lt;$R$355,K90,0)</f>
        <v>9977341579</v>
      </c>
      <c r="U90" s="13">
        <f>IF(F90&gt;16.28,O90,0)</f>
        <v>0</v>
      </c>
      <c r="V90" s="7"/>
    </row>
    <row r="91" ht="12.75" customHeight="1">
      <c r="A91" t="s" s="6">
        <v>195</v>
      </c>
      <c r="B91" t="s" s="6">
        <v>196</v>
      </c>
      <c r="C91" t="s" s="6">
        <v>18</v>
      </c>
      <c r="D91" s="7">
        <v>7.93</v>
      </c>
      <c r="E91" s="7">
        <v>0</v>
      </c>
      <c r="F91" s="7">
        <v>7.93</v>
      </c>
      <c r="G91" s="7">
        <v>7.93</v>
      </c>
      <c r="H91" s="7">
        <v>7.93</v>
      </c>
      <c r="I91" s="7"/>
      <c r="J91" s="8">
        <f>IF(D91=F91,0,1)</f>
        <v>0</v>
      </c>
      <c r="K91" s="9">
        <v>530943817</v>
      </c>
      <c r="L91" s="9">
        <v>18304883</v>
      </c>
      <c r="M91" s="9">
        <v>0</v>
      </c>
      <c r="N91" s="9">
        <v>11827908</v>
      </c>
      <c r="O91" s="9">
        <f>L91+M91+N91</f>
        <v>30132791</v>
      </c>
      <c r="P91" s="9">
        <v>561076608</v>
      </c>
      <c r="Q91" s="10">
        <v>94.62949999999999</v>
      </c>
      <c r="R91" s="10">
        <v>5.3705</v>
      </c>
      <c r="S91" s="11">
        <f>IF(J91=1,O91,0)</f>
        <v>0</v>
      </c>
      <c r="T91" s="12">
        <f>IF(D91&lt;$R$355,K91,0)</f>
        <v>530943817</v>
      </c>
      <c r="U91" s="13">
        <f>IF(F91&gt;16.28,O91,0)</f>
        <v>0</v>
      </c>
      <c r="V91" s="7"/>
    </row>
    <row r="92" ht="12.75" customHeight="1">
      <c r="A92" t="s" s="6">
        <v>197</v>
      </c>
      <c r="B92" t="s" s="6">
        <v>198</v>
      </c>
      <c r="C92" t="s" s="6">
        <v>18</v>
      </c>
      <c r="D92" s="7">
        <v>7.9</v>
      </c>
      <c r="E92" s="7">
        <v>7.9</v>
      </c>
      <c r="F92" s="7">
        <v>12.92</v>
      </c>
      <c r="G92" s="7">
        <v>12.92</v>
      </c>
      <c r="H92" s="7">
        <v>12.92</v>
      </c>
      <c r="I92" s="7"/>
      <c r="J92" s="8">
        <f>IF(D92=F92,0,1)</f>
        <v>1</v>
      </c>
      <c r="K92" s="9">
        <v>145582740</v>
      </c>
      <c r="L92" s="9">
        <v>8992964</v>
      </c>
      <c r="M92" s="9">
        <v>479291040</v>
      </c>
      <c r="N92" s="9">
        <v>328048730</v>
      </c>
      <c r="O92" s="9">
        <f>L92+M92+N92</f>
        <v>816332734</v>
      </c>
      <c r="P92" s="9">
        <v>962226074</v>
      </c>
      <c r="Q92" s="10">
        <v>15.1621</v>
      </c>
      <c r="R92" s="10">
        <v>84.8379</v>
      </c>
      <c r="S92" s="11">
        <f>IF(J92=1,O92,0)</f>
        <v>816332734</v>
      </c>
      <c r="T92" s="12">
        <f>IF(D92&lt;$R$355,K92,0)</f>
        <v>145582740</v>
      </c>
      <c r="U92" s="13">
        <f>IF(F92&gt;16.28,O92,0)</f>
        <v>0</v>
      </c>
      <c r="V92" s="7"/>
    </row>
    <row r="93" ht="12.75" customHeight="1">
      <c r="A93" t="s" s="6">
        <v>199</v>
      </c>
      <c r="B93" t="s" s="6">
        <v>200</v>
      </c>
      <c r="C93" t="s" s="6">
        <v>18</v>
      </c>
      <c r="D93" s="7">
        <v>15.7</v>
      </c>
      <c r="E93" s="7">
        <v>0</v>
      </c>
      <c r="F93" s="7">
        <v>15.7</v>
      </c>
      <c r="G93" s="7">
        <v>15.7</v>
      </c>
      <c r="H93" s="7">
        <v>15.7</v>
      </c>
      <c r="I93" s="7"/>
      <c r="J93" s="8">
        <f>IF(D93=F93,0,1)</f>
        <v>0</v>
      </c>
      <c r="K93" s="9">
        <v>919350870</v>
      </c>
      <c r="L93" s="9">
        <v>57655166</v>
      </c>
      <c r="M93" s="9">
        <v>15861495</v>
      </c>
      <c r="N93" s="9">
        <v>15856220</v>
      </c>
      <c r="O93" s="9">
        <f>L93+M93+N93</f>
        <v>89372881</v>
      </c>
      <c r="P93" s="9">
        <v>1008723751</v>
      </c>
      <c r="Q93" s="10">
        <v>91.14</v>
      </c>
      <c r="R93" s="10">
        <v>8.859999999999999</v>
      </c>
      <c r="S93" s="11">
        <f>IF(J93=1,O93,0)</f>
        <v>0</v>
      </c>
      <c r="T93" s="12">
        <f>IF(D93&lt;$R$355,K93,0)</f>
        <v>919350870</v>
      </c>
      <c r="U93" s="13">
        <f>IF(F93&gt;16.28,O93,0)</f>
        <v>0</v>
      </c>
      <c r="V93" s="7"/>
    </row>
    <row r="94" ht="12.75" customHeight="1">
      <c r="A94" t="s" s="6">
        <v>201</v>
      </c>
      <c r="B94" t="s" s="6">
        <v>202</v>
      </c>
      <c r="C94" t="s" s="6">
        <v>18</v>
      </c>
      <c r="D94" s="7">
        <v>10.36</v>
      </c>
      <c r="E94" s="7">
        <v>0</v>
      </c>
      <c r="F94" s="7">
        <v>24.04</v>
      </c>
      <c r="G94" s="7">
        <v>24.04</v>
      </c>
      <c r="H94" s="7">
        <v>24.04</v>
      </c>
      <c r="I94" s="7"/>
      <c r="J94" s="8">
        <f>IF(D94=F94,0,1)</f>
        <v>1</v>
      </c>
      <c r="K94" s="9">
        <v>5054546645</v>
      </c>
      <c r="L94" s="9">
        <v>753235855</v>
      </c>
      <c r="M94" s="9">
        <v>969160550</v>
      </c>
      <c r="N94" s="9">
        <v>506075700</v>
      </c>
      <c r="O94" s="9">
        <f>L94+M94+N94</f>
        <v>2228472105</v>
      </c>
      <c r="P94" s="9">
        <v>7283018750</v>
      </c>
      <c r="Q94" s="10">
        <v>69.40179999999999</v>
      </c>
      <c r="R94" s="10">
        <v>30.5982</v>
      </c>
      <c r="S94" s="11">
        <f>IF(J94=1,O94,0)</f>
        <v>2228472105</v>
      </c>
      <c r="T94" s="12">
        <f>IF(D94&lt;$R$355,K94,0)</f>
        <v>5054546645</v>
      </c>
      <c r="U94" s="13">
        <f>IF(F94&gt;16.28,O94,0)</f>
        <v>2228472105</v>
      </c>
      <c r="V94" s="7"/>
    </row>
    <row r="95" ht="12.75" customHeight="1">
      <c r="A95" t="s" s="6">
        <v>203</v>
      </c>
      <c r="B95" t="s" s="6">
        <v>204</v>
      </c>
      <c r="C95" t="s" s="6">
        <v>18</v>
      </c>
      <c r="D95" s="7">
        <v>10.22</v>
      </c>
      <c r="E95" s="7">
        <v>0</v>
      </c>
      <c r="F95" s="7">
        <v>20.39</v>
      </c>
      <c r="G95" s="7">
        <v>20.39</v>
      </c>
      <c r="H95" s="7">
        <v>20.39</v>
      </c>
      <c r="I95" s="7"/>
      <c r="J95" s="8">
        <f>IF(D95=F95,0,1)</f>
        <v>1</v>
      </c>
      <c r="K95" s="9">
        <v>2322148470</v>
      </c>
      <c r="L95" s="9">
        <v>273671936</v>
      </c>
      <c r="M95" s="9">
        <v>34234880</v>
      </c>
      <c r="N95" s="9">
        <v>72869850</v>
      </c>
      <c r="O95" s="9">
        <f>L95+M95+N95</f>
        <v>380776666</v>
      </c>
      <c r="P95" s="9">
        <v>2702925136</v>
      </c>
      <c r="Q95" s="10">
        <v>85.91240000000001</v>
      </c>
      <c r="R95" s="10">
        <v>14.0876</v>
      </c>
      <c r="S95" s="11">
        <f>IF(J95=1,O95,0)</f>
        <v>380776666</v>
      </c>
      <c r="T95" s="12">
        <f>IF(D95&lt;$R$355,K95,0)</f>
        <v>2322148470</v>
      </c>
      <c r="U95" s="13">
        <f>IF(F95&gt;16.28,O95,0)</f>
        <v>380776666</v>
      </c>
      <c r="V95" s="7"/>
    </row>
    <row r="96" ht="12.75" customHeight="1">
      <c r="A96" t="s" s="6">
        <v>205</v>
      </c>
      <c r="B96" t="s" s="6">
        <v>206</v>
      </c>
      <c r="C96" t="s" s="6">
        <v>18</v>
      </c>
      <c r="D96" s="7">
        <v>12.62</v>
      </c>
      <c r="E96" s="7">
        <v>0</v>
      </c>
      <c r="F96" s="7">
        <v>27.03</v>
      </c>
      <c r="G96" s="7">
        <v>27.03</v>
      </c>
      <c r="H96" s="7">
        <v>27.03</v>
      </c>
      <c r="I96" s="7"/>
      <c r="J96" s="8">
        <f>IF(D96=F96,0,1)</f>
        <v>1</v>
      </c>
      <c r="K96" s="9">
        <v>6130460507</v>
      </c>
      <c r="L96" s="9">
        <v>770369371</v>
      </c>
      <c r="M96" s="9">
        <v>463424500</v>
      </c>
      <c r="N96" s="9">
        <v>262094970</v>
      </c>
      <c r="O96" s="9">
        <f>L96+M96+N96</f>
        <v>1495888841</v>
      </c>
      <c r="P96" s="9">
        <v>7626349348</v>
      </c>
      <c r="Q96" s="10">
        <v>80.3853</v>
      </c>
      <c r="R96" s="10">
        <v>19.6147</v>
      </c>
      <c r="S96" s="11">
        <f>IF(J96=1,O96,0)</f>
        <v>1495888841</v>
      </c>
      <c r="T96" s="12">
        <f>IF(D96&lt;$R$355,K96,0)</f>
        <v>6130460507</v>
      </c>
      <c r="U96" s="13">
        <f>IF(F96&gt;16.28,O96,0)</f>
        <v>1495888841</v>
      </c>
      <c r="V96" s="7"/>
    </row>
    <row r="97" ht="12.75" customHeight="1">
      <c r="A97" t="s" s="6">
        <v>207</v>
      </c>
      <c r="B97" t="s" s="6">
        <v>208</v>
      </c>
      <c r="C97" t="s" s="6">
        <v>18</v>
      </c>
      <c r="D97" s="7">
        <v>8.050000000000001</v>
      </c>
      <c r="E97" s="7">
        <v>8.050000000000001</v>
      </c>
      <c r="F97" s="7">
        <v>8.050000000000001</v>
      </c>
      <c r="G97" s="7">
        <v>8.050000000000001</v>
      </c>
      <c r="H97" s="7">
        <v>8.050000000000001</v>
      </c>
      <c r="I97" s="7"/>
      <c r="J97" s="8">
        <f>IF(D97=F97,0,1)</f>
        <v>0</v>
      </c>
      <c r="K97" s="9">
        <v>13270394683</v>
      </c>
      <c r="L97" s="9">
        <v>702975407</v>
      </c>
      <c r="M97" s="9">
        <v>99710000</v>
      </c>
      <c r="N97" s="9">
        <v>296782030</v>
      </c>
      <c r="O97" s="9">
        <f>L97+M97+N97</f>
        <v>1099467437</v>
      </c>
      <c r="P97" s="9">
        <v>14373944820</v>
      </c>
      <c r="Q97" s="10">
        <v>92.351</v>
      </c>
      <c r="R97" s="10">
        <v>7.649</v>
      </c>
      <c r="S97" s="11">
        <f>IF(J97=1,O97,0)</f>
        <v>0</v>
      </c>
      <c r="T97" s="12">
        <f>IF(D97&lt;$R$355,K97,0)</f>
        <v>13270394683</v>
      </c>
      <c r="U97" s="13">
        <f>IF(F97&gt;16.28,O97,0)</f>
        <v>0</v>
      </c>
      <c r="V97" s="7"/>
    </row>
    <row r="98" ht="12.75" customHeight="1">
      <c r="A98" t="s" s="6">
        <v>209</v>
      </c>
      <c r="B98" t="s" s="6">
        <v>210</v>
      </c>
      <c r="C98" t="s" s="6">
        <v>18</v>
      </c>
      <c r="D98" s="7">
        <v>17.61</v>
      </c>
      <c r="E98" s="7">
        <v>0</v>
      </c>
      <c r="F98" s="7">
        <v>17.61</v>
      </c>
      <c r="G98" s="7">
        <v>17.61</v>
      </c>
      <c r="H98" s="7">
        <v>17.61</v>
      </c>
      <c r="I98" s="7"/>
      <c r="J98" s="8">
        <f>IF(D98=F98,0,1)</f>
        <v>0</v>
      </c>
      <c r="K98" s="9">
        <v>2699993971</v>
      </c>
      <c r="L98" s="9">
        <v>306430216</v>
      </c>
      <c r="M98" s="9">
        <v>182571500</v>
      </c>
      <c r="N98" s="9">
        <v>232823467</v>
      </c>
      <c r="O98" s="9">
        <f>L98+M98+N98</f>
        <v>721825183</v>
      </c>
      <c r="P98" s="9">
        <v>3421819154</v>
      </c>
      <c r="Q98" s="10">
        <v>78.90519999999999</v>
      </c>
      <c r="R98" s="10">
        <v>21.0948</v>
      </c>
      <c r="S98" s="11">
        <f>IF(J98=1,O98,0)</f>
        <v>0</v>
      </c>
      <c r="T98" s="12">
        <f>IF(D98&lt;$R$355,K98,0)</f>
        <v>0</v>
      </c>
      <c r="U98" s="13">
        <f>IF(F98&gt;16.28,O98,0)</f>
        <v>721825183</v>
      </c>
      <c r="V98" s="7"/>
    </row>
    <row r="99" ht="12.75" customHeight="1">
      <c r="A99" t="s" s="6">
        <v>211</v>
      </c>
      <c r="B99" t="s" s="6">
        <v>212</v>
      </c>
      <c r="C99" t="s" s="6">
        <v>18</v>
      </c>
      <c r="D99" s="7">
        <v>8.82</v>
      </c>
      <c r="E99" s="7">
        <v>0</v>
      </c>
      <c r="F99" s="7">
        <v>20.12</v>
      </c>
      <c r="G99" s="7">
        <v>20.12</v>
      </c>
      <c r="H99" s="7">
        <v>20.12</v>
      </c>
      <c r="I99" s="7"/>
      <c r="J99" s="8">
        <f>IF(D99=F99,0,1)</f>
        <v>1</v>
      </c>
      <c r="K99" s="9">
        <v>64778094</v>
      </c>
      <c r="L99" s="9">
        <v>1228324</v>
      </c>
      <c r="M99" s="9">
        <v>105901800</v>
      </c>
      <c r="N99" s="9">
        <v>10022440</v>
      </c>
      <c r="O99" s="9">
        <f>L99+M99+N99</f>
        <v>117152564</v>
      </c>
      <c r="P99" s="9">
        <v>181930658</v>
      </c>
      <c r="Q99" s="10">
        <v>35.6059</v>
      </c>
      <c r="R99" s="10">
        <v>64.39409999999999</v>
      </c>
      <c r="S99" s="11">
        <f>IF(J99=1,O99,0)</f>
        <v>117152564</v>
      </c>
      <c r="T99" s="12">
        <f>IF(D99&lt;$R$355,K99,0)</f>
        <v>64778094</v>
      </c>
      <c r="U99" s="13">
        <f>IF(F99&gt;16.28,O99,0)</f>
        <v>117152564</v>
      </c>
      <c r="V99" s="7"/>
    </row>
    <row r="100" ht="12.75" customHeight="1">
      <c r="A100" t="s" s="6">
        <v>213</v>
      </c>
      <c r="B100" t="s" s="6">
        <v>214</v>
      </c>
      <c r="C100" t="s" s="6">
        <v>18</v>
      </c>
      <c r="D100" s="7">
        <v>14.52</v>
      </c>
      <c r="E100" s="7">
        <v>0</v>
      </c>
      <c r="F100" s="7">
        <v>18.84</v>
      </c>
      <c r="G100" s="7">
        <v>18.84</v>
      </c>
      <c r="H100" s="7">
        <v>18.84</v>
      </c>
      <c r="I100" s="7"/>
      <c r="J100" s="8">
        <f>IF(D100=F100,0,1)</f>
        <v>1</v>
      </c>
      <c r="K100" s="9">
        <v>2847822608</v>
      </c>
      <c r="L100" s="9">
        <v>566535392</v>
      </c>
      <c r="M100" s="9">
        <v>73277800</v>
      </c>
      <c r="N100" s="9">
        <v>135774130</v>
      </c>
      <c r="O100" s="9">
        <f>L100+M100+N100</f>
        <v>775587322</v>
      </c>
      <c r="P100" s="9">
        <v>3623409930</v>
      </c>
      <c r="Q100" s="10">
        <v>78.5951</v>
      </c>
      <c r="R100" s="10">
        <v>21.4049</v>
      </c>
      <c r="S100" s="11">
        <f>IF(J100=1,O100,0)</f>
        <v>775587322</v>
      </c>
      <c r="T100" s="12">
        <f>IF(D100&lt;$R$355,K100,0)</f>
        <v>2847822608</v>
      </c>
      <c r="U100" s="13">
        <f>IF(F100&gt;16.28,O100,0)</f>
        <v>775587322</v>
      </c>
      <c r="V100" s="7"/>
    </row>
    <row r="101" ht="12.75" customHeight="1">
      <c r="A101" t="s" s="6">
        <v>215</v>
      </c>
      <c r="B101" t="s" s="6">
        <v>216</v>
      </c>
      <c r="C101" t="s" s="6">
        <v>18</v>
      </c>
      <c r="D101" s="7">
        <v>13.74</v>
      </c>
      <c r="E101" s="7">
        <v>0</v>
      </c>
      <c r="F101" s="7">
        <v>29</v>
      </c>
      <c r="G101" s="7">
        <v>29</v>
      </c>
      <c r="H101" s="7">
        <v>29</v>
      </c>
      <c r="I101" s="7"/>
      <c r="J101" s="8">
        <f>IF(D101=F101,0,1)</f>
        <v>1</v>
      </c>
      <c r="K101" s="9">
        <v>9312610088</v>
      </c>
      <c r="L101" s="9">
        <v>1684698677</v>
      </c>
      <c r="M101" s="9">
        <v>385716480</v>
      </c>
      <c r="N101" s="9">
        <v>415995120</v>
      </c>
      <c r="O101" s="9">
        <f>L101+M101+N101</f>
        <v>2486410277</v>
      </c>
      <c r="P101" s="9">
        <v>11799020365</v>
      </c>
      <c r="Q101" s="10">
        <v>78.92700000000001</v>
      </c>
      <c r="R101" s="10">
        <v>21.073</v>
      </c>
      <c r="S101" s="11">
        <f>IF(J101=1,O101,0)</f>
        <v>2486410277</v>
      </c>
      <c r="T101" s="12">
        <f>IF(D101&lt;$R$355,K101,0)</f>
        <v>9312610088</v>
      </c>
      <c r="U101" s="13">
        <f>IF(F101&gt;16.28,O101,0)</f>
        <v>2486410277</v>
      </c>
      <c r="V101" s="7"/>
    </row>
    <row r="102" ht="12.75" customHeight="1">
      <c r="A102" t="s" s="6">
        <v>217</v>
      </c>
      <c r="B102" t="s" s="6">
        <v>218</v>
      </c>
      <c r="C102" t="s" s="6">
        <v>18</v>
      </c>
      <c r="D102" s="7">
        <v>14.05</v>
      </c>
      <c r="E102" s="7">
        <v>0</v>
      </c>
      <c r="F102" s="7">
        <v>14.05</v>
      </c>
      <c r="G102" s="7">
        <v>14.05</v>
      </c>
      <c r="H102" s="7">
        <v>14.05</v>
      </c>
      <c r="I102" s="7"/>
      <c r="J102" s="8">
        <f>IF(D102=F102,0,1)</f>
        <v>0</v>
      </c>
      <c r="K102" s="9">
        <v>5037676355</v>
      </c>
      <c r="L102" s="9">
        <v>415756887</v>
      </c>
      <c r="M102" s="9">
        <v>568964110</v>
      </c>
      <c r="N102" s="9">
        <v>216250290</v>
      </c>
      <c r="O102" s="9">
        <f>L102+M102+N102</f>
        <v>1200971287</v>
      </c>
      <c r="P102" s="9">
        <v>6238647642</v>
      </c>
      <c r="Q102" s="10">
        <v>80.7495</v>
      </c>
      <c r="R102" s="10">
        <v>19.2505</v>
      </c>
      <c r="S102" s="11">
        <f>IF(J102=1,O102,0)</f>
        <v>0</v>
      </c>
      <c r="T102" s="12">
        <f>IF(D102&lt;$R$355,K102,0)</f>
        <v>5037676355</v>
      </c>
      <c r="U102" s="13">
        <f>IF(F102&gt;16.28,O102,0)</f>
        <v>0</v>
      </c>
      <c r="V102" s="7"/>
    </row>
    <row r="103" ht="12.75" customHeight="1">
      <c r="A103" t="s" s="6">
        <v>219</v>
      </c>
      <c r="B103" t="s" s="6">
        <v>220</v>
      </c>
      <c r="C103" t="s" s="6">
        <v>18</v>
      </c>
      <c r="D103" s="7">
        <v>12.06</v>
      </c>
      <c r="E103" s="7">
        <v>0</v>
      </c>
      <c r="F103" s="7">
        <v>20.56</v>
      </c>
      <c r="G103" s="7">
        <v>20.56</v>
      </c>
      <c r="H103" s="7">
        <v>20.56</v>
      </c>
      <c r="I103" s="7"/>
      <c r="J103" s="8">
        <f>IF(D103=F103,0,1)</f>
        <v>1</v>
      </c>
      <c r="K103" s="9">
        <v>1358188165</v>
      </c>
      <c r="L103" s="9">
        <v>75363085</v>
      </c>
      <c r="M103" s="9">
        <v>235696200</v>
      </c>
      <c r="N103" s="9">
        <v>85865680</v>
      </c>
      <c r="O103" s="9">
        <f>L103+M103+N103</f>
        <v>396924965</v>
      </c>
      <c r="P103" s="9">
        <v>1755113130</v>
      </c>
      <c r="Q103" s="10">
        <v>77.3847</v>
      </c>
      <c r="R103" s="10">
        <v>22.6153</v>
      </c>
      <c r="S103" s="11">
        <f>IF(J103=1,O103,0)</f>
        <v>396924965</v>
      </c>
      <c r="T103" s="12">
        <f>IF(D103&lt;$R$355,K103,0)</f>
        <v>1358188165</v>
      </c>
      <c r="U103" s="13">
        <f>IF(F103&gt;16.28,O103,0)</f>
        <v>396924965</v>
      </c>
      <c r="V103" s="7"/>
    </row>
    <row r="104" ht="12.75" customHeight="1">
      <c r="A104" t="s" s="6">
        <v>221</v>
      </c>
      <c r="B104" t="s" s="6">
        <v>222</v>
      </c>
      <c r="C104" t="s" s="6">
        <v>18</v>
      </c>
      <c r="D104" s="7">
        <v>18.59</v>
      </c>
      <c r="E104" s="7">
        <v>0</v>
      </c>
      <c r="F104" s="7">
        <v>18.59</v>
      </c>
      <c r="G104" s="7">
        <v>18.59</v>
      </c>
      <c r="H104" s="7">
        <v>18.59</v>
      </c>
      <c r="I104" s="7"/>
      <c r="J104" s="8">
        <f>IF(D104=F104,0,1)</f>
        <v>0</v>
      </c>
      <c r="K104" s="9">
        <v>1318229099</v>
      </c>
      <c r="L104" s="9">
        <v>130973801</v>
      </c>
      <c r="M104" s="9">
        <v>63946660</v>
      </c>
      <c r="N104" s="9">
        <v>103221404</v>
      </c>
      <c r="O104" s="9">
        <f>L104+M104+N104</f>
        <v>298141865</v>
      </c>
      <c r="P104" s="9">
        <v>1616370964</v>
      </c>
      <c r="Q104" s="10">
        <v>81.5549</v>
      </c>
      <c r="R104" s="10">
        <v>18.4451</v>
      </c>
      <c r="S104" s="11">
        <f>IF(J104=1,O104,0)</f>
        <v>0</v>
      </c>
      <c r="T104" s="12">
        <f>IF(D104&lt;$R$355,K104,0)</f>
        <v>0</v>
      </c>
      <c r="U104" s="13">
        <f>IF(F104&gt;16.28,O104,0)</f>
        <v>298141865</v>
      </c>
      <c r="V104" s="7"/>
    </row>
    <row r="105" ht="12.75" customHeight="1">
      <c r="A105" t="s" s="6">
        <v>223</v>
      </c>
      <c r="B105" t="s" s="6">
        <v>224</v>
      </c>
      <c r="C105" t="s" s="6">
        <v>18</v>
      </c>
      <c r="D105" s="7">
        <v>6.27</v>
      </c>
      <c r="E105" s="7">
        <v>0</v>
      </c>
      <c r="F105" s="7">
        <v>6.27</v>
      </c>
      <c r="G105" s="7">
        <v>6.27</v>
      </c>
      <c r="H105" s="7">
        <v>6.27</v>
      </c>
      <c r="I105" s="7"/>
      <c r="J105" s="8">
        <f>IF(D105=F105,0,1)</f>
        <v>0</v>
      </c>
      <c r="K105" s="9">
        <v>838073038</v>
      </c>
      <c r="L105" s="9">
        <v>10089428</v>
      </c>
      <c r="M105" s="9">
        <v>100000</v>
      </c>
      <c r="N105" s="9">
        <v>9947132</v>
      </c>
      <c r="O105" s="9">
        <f>L105+M105+N105</f>
        <v>20136560</v>
      </c>
      <c r="P105" s="9">
        <v>858209598</v>
      </c>
      <c r="Q105" s="10">
        <v>97.6537</v>
      </c>
      <c r="R105" s="10">
        <v>2.3463</v>
      </c>
      <c r="S105" s="11">
        <f>IF(J105=1,O105,0)</f>
        <v>0</v>
      </c>
      <c r="T105" s="12">
        <f>IF(D105&lt;$R$355,K105,0)</f>
        <v>838073038</v>
      </c>
      <c r="U105" s="13">
        <f>IF(F105&gt;16.28,O105,0)</f>
        <v>0</v>
      </c>
      <c r="V105" s="7"/>
    </row>
    <row r="106" ht="12.75" customHeight="1">
      <c r="A106" t="s" s="6">
        <v>225</v>
      </c>
      <c r="B106" t="s" s="6">
        <v>226</v>
      </c>
      <c r="C106" t="s" s="6">
        <v>18</v>
      </c>
      <c r="D106" s="7">
        <v>14.08</v>
      </c>
      <c r="E106" s="7">
        <v>0</v>
      </c>
      <c r="F106" s="7">
        <v>14.08</v>
      </c>
      <c r="G106" s="7">
        <v>14.08</v>
      </c>
      <c r="H106" s="7">
        <v>14.08</v>
      </c>
      <c r="I106" s="7"/>
      <c r="J106" s="8">
        <f>IF(D106=F106,0,1)</f>
        <v>0</v>
      </c>
      <c r="K106" s="9">
        <v>1473917934</v>
      </c>
      <c r="L106" s="9">
        <v>57529746</v>
      </c>
      <c r="M106" s="9">
        <v>76203600</v>
      </c>
      <c r="N106" s="9">
        <v>24442987</v>
      </c>
      <c r="O106" s="9">
        <f>L106+M106+N106</f>
        <v>158176333</v>
      </c>
      <c r="P106" s="9">
        <v>1632094267</v>
      </c>
      <c r="Q106" s="10">
        <v>90.30840000000001</v>
      </c>
      <c r="R106" s="10">
        <v>9.691599999999999</v>
      </c>
      <c r="S106" s="11">
        <f>IF(J106=1,O106,0)</f>
        <v>0</v>
      </c>
      <c r="T106" s="12">
        <f>IF(D106&lt;$R$355,K106,0)</f>
        <v>1473917934</v>
      </c>
      <c r="U106" s="13">
        <f>IF(F106&gt;16.28,O106,0)</f>
        <v>0</v>
      </c>
      <c r="V106" s="7"/>
    </row>
    <row r="107" ht="12.75" customHeight="1">
      <c r="A107" t="s" s="6">
        <v>227</v>
      </c>
      <c r="B107" t="s" s="6">
        <v>228</v>
      </c>
      <c r="C107" t="s" s="6">
        <v>18</v>
      </c>
      <c r="D107" s="7">
        <v>16.66</v>
      </c>
      <c r="E107" s="7">
        <v>0</v>
      </c>
      <c r="F107" s="7">
        <v>16.66</v>
      </c>
      <c r="G107" s="7">
        <v>16.66</v>
      </c>
      <c r="H107" s="7">
        <v>16.66</v>
      </c>
      <c r="I107" s="7"/>
      <c r="J107" s="8">
        <f>IF(D107=F107,0,1)</f>
        <v>0</v>
      </c>
      <c r="K107" s="9">
        <v>139770409</v>
      </c>
      <c r="L107" s="9">
        <v>11550313</v>
      </c>
      <c r="M107" s="9">
        <v>17398287</v>
      </c>
      <c r="N107" s="9">
        <v>10635270</v>
      </c>
      <c r="O107" s="9">
        <f>L107+M107+N107</f>
        <v>39583870</v>
      </c>
      <c r="P107" s="9">
        <v>179354279</v>
      </c>
      <c r="Q107" s="10">
        <v>77.9298</v>
      </c>
      <c r="R107" s="10">
        <v>22.0702</v>
      </c>
      <c r="S107" s="11">
        <f>IF(J107=1,O107,0)</f>
        <v>0</v>
      </c>
      <c r="T107" s="12">
        <f>IF(D107&lt;$R$355,K107,0)</f>
        <v>0</v>
      </c>
      <c r="U107" s="13">
        <f>IF(F107&gt;16.28,O107,0)</f>
        <v>39583870</v>
      </c>
      <c r="V107" s="7"/>
    </row>
    <row r="108" ht="12.75" customHeight="1">
      <c r="A108" t="s" s="6">
        <v>229</v>
      </c>
      <c r="B108" t="s" s="6">
        <v>230</v>
      </c>
      <c r="C108" t="s" s="6">
        <v>18</v>
      </c>
      <c r="D108" s="7">
        <v>11.73</v>
      </c>
      <c r="E108" s="7">
        <v>0</v>
      </c>
      <c r="F108" s="7">
        <v>12.12</v>
      </c>
      <c r="G108" s="7">
        <v>12.12</v>
      </c>
      <c r="H108" s="7">
        <v>12.12</v>
      </c>
      <c r="I108" s="7"/>
      <c r="J108" s="8">
        <f>IF(D108=F108,0,1)</f>
        <v>1</v>
      </c>
      <c r="K108" s="9">
        <v>7203438921</v>
      </c>
      <c r="L108" s="9">
        <v>397282949</v>
      </c>
      <c r="M108" s="9">
        <v>184194830</v>
      </c>
      <c r="N108" s="9">
        <v>162632360</v>
      </c>
      <c r="O108" s="9">
        <f>L108+M108+N108</f>
        <v>744110139</v>
      </c>
      <c r="P108" s="9">
        <v>7947549060</v>
      </c>
      <c r="Q108" s="10">
        <v>90.63720000000001</v>
      </c>
      <c r="R108" s="10">
        <v>9.3628</v>
      </c>
      <c r="S108" s="11">
        <f>IF(J108=1,O108,0)</f>
        <v>744110139</v>
      </c>
      <c r="T108" s="12">
        <f>IF(D108&lt;$R$355,K108,0)</f>
        <v>7203438921</v>
      </c>
      <c r="U108" s="13">
        <f>IF(F108&gt;16.28,O108,0)</f>
        <v>0</v>
      </c>
      <c r="V108" s="7"/>
    </row>
    <row r="109" ht="12.75" customHeight="1">
      <c r="A109" t="s" s="6">
        <v>231</v>
      </c>
      <c r="B109" t="s" s="6">
        <v>232</v>
      </c>
      <c r="C109" t="s" s="6">
        <v>18</v>
      </c>
      <c r="D109" s="7">
        <v>16.13</v>
      </c>
      <c r="E109" s="7">
        <v>0</v>
      </c>
      <c r="F109" s="7">
        <v>16.13</v>
      </c>
      <c r="G109" s="7">
        <v>16.13</v>
      </c>
      <c r="H109" s="7">
        <v>16.13</v>
      </c>
      <c r="I109" s="7"/>
      <c r="J109" s="8">
        <f>IF(D109=F109,0,1)</f>
        <v>0</v>
      </c>
      <c r="K109" s="9">
        <v>164071830</v>
      </c>
      <c r="L109" s="9">
        <v>3958673</v>
      </c>
      <c r="M109" s="9">
        <v>3481410</v>
      </c>
      <c r="N109" s="9">
        <v>5603889</v>
      </c>
      <c r="O109" s="9">
        <f>L109+M109+N109</f>
        <v>13043972</v>
      </c>
      <c r="P109" s="9">
        <v>177115802</v>
      </c>
      <c r="Q109" s="10">
        <v>92.6353</v>
      </c>
      <c r="R109" s="10">
        <v>7.3647</v>
      </c>
      <c r="S109" s="11">
        <f>IF(J109=1,O109,0)</f>
        <v>0</v>
      </c>
      <c r="T109" s="12">
        <f>IF(D109&lt;$R$355,K109,0)</f>
        <v>164071830</v>
      </c>
      <c r="U109" s="13">
        <f>IF(F109&gt;16.28,O109,0)</f>
        <v>0</v>
      </c>
      <c r="V109" s="7"/>
    </row>
    <row r="110" ht="12.75" customHeight="1">
      <c r="A110" t="s" s="6">
        <v>233</v>
      </c>
      <c r="B110" t="s" s="6">
        <v>234</v>
      </c>
      <c r="C110" t="s" s="6">
        <v>18</v>
      </c>
      <c r="D110" s="7"/>
      <c r="E110" s="7"/>
      <c r="F110" s="7"/>
      <c r="G110" s="7"/>
      <c r="H110" s="7"/>
      <c r="I110" s="7"/>
      <c r="J110" s="8">
        <f>IF(D110=F110,0,1)</f>
        <v>0</v>
      </c>
      <c r="K110" s="9"/>
      <c r="L110" s="9"/>
      <c r="M110" s="9"/>
      <c r="N110" s="9"/>
      <c r="O110" s="9">
        <f>L110+M110+N110</f>
        <v>0</v>
      </c>
      <c r="P110" s="9"/>
      <c r="Q110" s="10"/>
      <c r="R110" s="10"/>
      <c r="S110" s="11">
        <f>IF(J110=1,O110,0)</f>
        <v>0</v>
      </c>
      <c r="T110" s="12">
        <f>IF(D110&lt;$R$355,K110,0)</f>
        <v>0</v>
      </c>
      <c r="U110" s="13">
        <f>IF(F110&gt;16.28,O110,0)</f>
        <v>0</v>
      </c>
      <c r="V110" s="7"/>
    </row>
    <row r="111" ht="12.75" customHeight="1">
      <c r="A111" t="s" s="6">
        <v>235</v>
      </c>
      <c r="B111" t="s" s="6">
        <v>236</v>
      </c>
      <c r="C111" t="s" s="6">
        <v>18</v>
      </c>
      <c r="D111" s="7">
        <v>16.88</v>
      </c>
      <c r="E111" s="7">
        <v>0</v>
      </c>
      <c r="F111" s="7">
        <v>16.88</v>
      </c>
      <c r="G111" s="7">
        <v>16.88</v>
      </c>
      <c r="H111" s="7">
        <v>16.88</v>
      </c>
      <c r="I111" s="7"/>
      <c r="J111" s="8">
        <f>IF(D111=F111,0,1)</f>
        <v>0</v>
      </c>
      <c r="K111" s="9">
        <v>2699429282</v>
      </c>
      <c r="L111" s="9">
        <v>112805830</v>
      </c>
      <c r="M111" s="9">
        <v>86003109</v>
      </c>
      <c r="N111" s="9">
        <v>95595460</v>
      </c>
      <c r="O111" s="9">
        <f>L111+M111+N111</f>
        <v>294404399</v>
      </c>
      <c r="P111" s="9">
        <v>2993833681</v>
      </c>
      <c r="Q111" s="10">
        <v>90.16630000000001</v>
      </c>
      <c r="R111" s="10">
        <v>9.8337</v>
      </c>
      <c r="S111" s="11">
        <f>IF(J111=1,O111,0)</f>
        <v>0</v>
      </c>
      <c r="T111" s="12">
        <f>IF(D111&lt;$R$355,K111,0)</f>
        <v>0</v>
      </c>
      <c r="U111" s="13">
        <f>IF(F111&gt;16.28,O111,0)</f>
        <v>294404399</v>
      </c>
      <c r="V111" s="7"/>
    </row>
    <row r="112" ht="12.75" customHeight="1">
      <c r="A112" t="s" s="6">
        <v>237</v>
      </c>
      <c r="B112" t="s" s="6">
        <v>238</v>
      </c>
      <c r="C112" t="s" s="6">
        <v>18</v>
      </c>
      <c r="D112" s="7">
        <v>19.06</v>
      </c>
      <c r="E112" s="7">
        <v>0</v>
      </c>
      <c r="F112" s="7">
        <v>19.06</v>
      </c>
      <c r="G112" s="7">
        <v>19.06</v>
      </c>
      <c r="H112" s="7">
        <v>19.06</v>
      </c>
      <c r="I112" s="7"/>
      <c r="J112" s="8">
        <f>IF(D112=F112,0,1)</f>
        <v>0</v>
      </c>
      <c r="K112" s="9">
        <v>682696163</v>
      </c>
      <c r="L112" s="9">
        <v>29314741</v>
      </c>
      <c r="M112" s="9">
        <v>6824400</v>
      </c>
      <c r="N112" s="9">
        <v>26554957</v>
      </c>
      <c r="O112" s="9">
        <f>L112+M112+N112</f>
        <v>62694098</v>
      </c>
      <c r="P112" s="9">
        <v>745390261</v>
      </c>
      <c r="Q112" s="10">
        <v>91.5891</v>
      </c>
      <c r="R112" s="10">
        <v>8.4109</v>
      </c>
      <c r="S112" s="11">
        <f>IF(J112=1,O112,0)</f>
        <v>0</v>
      </c>
      <c r="T112" s="12">
        <f>IF(D112&lt;$R$355,K112,0)</f>
        <v>0</v>
      </c>
      <c r="U112" s="13">
        <f>IF(F112&gt;16.28,O112,0)</f>
        <v>62694098</v>
      </c>
      <c r="V112" s="7"/>
    </row>
    <row r="113" ht="12.75" customHeight="1">
      <c r="A113" t="s" s="6">
        <v>239</v>
      </c>
      <c r="B113" t="s" s="6">
        <v>240</v>
      </c>
      <c r="C113" t="s" s="6">
        <v>18</v>
      </c>
      <c r="D113" s="7">
        <v>15.28</v>
      </c>
      <c r="E113" s="7">
        <v>0</v>
      </c>
      <c r="F113" s="7">
        <v>15.28</v>
      </c>
      <c r="G113" s="7">
        <v>15.28</v>
      </c>
      <c r="H113" s="7">
        <v>15.28</v>
      </c>
      <c r="I113" s="7"/>
      <c r="J113" s="8">
        <f>IF(D113=F113,0,1)</f>
        <v>0</v>
      </c>
      <c r="K113" s="9">
        <v>182980451</v>
      </c>
      <c r="L113" s="9">
        <v>8551239</v>
      </c>
      <c r="M113" s="9">
        <v>2084370</v>
      </c>
      <c r="N113" s="9">
        <v>32529770</v>
      </c>
      <c r="O113" s="9">
        <f>L113+M113+N113</f>
        <v>43165379</v>
      </c>
      <c r="P113" s="9">
        <v>226145830</v>
      </c>
      <c r="Q113" s="10">
        <v>80.9126</v>
      </c>
      <c r="R113" s="10">
        <v>19.0874</v>
      </c>
      <c r="S113" s="11">
        <f>IF(J113=1,O113,0)</f>
        <v>0</v>
      </c>
      <c r="T113" s="12">
        <f>IF(D113&lt;$R$355,K113,0)</f>
        <v>182980451</v>
      </c>
      <c r="U113" s="13">
        <f>IF(F113&gt;16.28,O113,0)</f>
        <v>0</v>
      </c>
      <c r="V113" s="7"/>
    </row>
    <row r="114" ht="12.75" customHeight="1">
      <c r="A114" t="s" s="6">
        <v>241</v>
      </c>
      <c r="B114" t="s" s="6">
        <v>242</v>
      </c>
      <c r="C114" t="s" s="6">
        <v>18</v>
      </c>
      <c r="D114" s="7">
        <v>14.86</v>
      </c>
      <c r="E114" s="7">
        <v>0</v>
      </c>
      <c r="F114" s="7">
        <v>14.86</v>
      </c>
      <c r="G114" s="7">
        <v>14.86</v>
      </c>
      <c r="H114" s="7">
        <v>14.86</v>
      </c>
      <c r="I114" s="7"/>
      <c r="J114" s="8">
        <f>IF(D114=F114,0,1)</f>
        <v>0</v>
      </c>
      <c r="K114" s="9">
        <v>1349084781</v>
      </c>
      <c r="L114" s="9">
        <v>266743811</v>
      </c>
      <c r="M114" s="9">
        <v>14365300</v>
      </c>
      <c r="N114" s="9">
        <v>61255590</v>
      </c>
      <c r="O114" s="9">
        <f>L114+M114+N114</f>
        <v>342364701</v>
      </c>
      <c r="P114" s="9">
        <v>1691449482</v>
      </c>
      <c r="Q114" s="10">
        <v>79.7591</v>
      </c>
      <c r="R114" s="10">
        <v>20.2409</v>
      </c>
      <c r="S114" s="11">
        <f>IF(J114=1,O114,0)</f>
        <v>0</v>
      </c>
      <c r="T114" s="12">
        <f>IF(D114&lt;$R$355,K114,0)</f>
        <v>1349084781</v>
      </c>
      <c r="U114" s="13">
        <f>IF(F114&gt;16.28,O114,0)</f>
        <v>0</v>
      </c>
      <c r="V114" s="7"/>
    </row>
    <row r="115" ht="12.75" customHeight="1">
      <c r="A115" t="s" s="6">
        <v>243</v>
      </c>
      <c r="B115" t="s" s="6">
        <v>244</v>
      </c>
      <c r="C115" t="s" s="6">
        <v>18</v>
      </c>
      <c r="D115" s="7">
        <v>22.32</v>
      </c>
      <c r="E115" s="7">
        <v>0</v>
      </c>
      <c r="F115" s="7">
        <v>22.32</v>
      </c>
      <c r="G115" s="7">
        <v>22.32</v>
      </c>
      <c r="H115" s="7">
        <v>22.32</v>
      </c>
      <c r="I115" s="7"/>
      <c r="J115" s="8">
        <f>IF(D115=F115,0,1)</f>
        <v>0</v>
      </c>
      <c r="K115" s="9">
        <v>1250000198</v>
      </c>
      <c r="L115" s="9">
        <v>282609822</v>
      </c>
      <c r="M115" s="9">
        <v>42690670</v>
      </c>
      <c r="N115" s="9">
        <v>91866476</v>
      </c>
      <c r="O115" s="9">
        <f>L115+M115+N115</f>
        <v>417166968</v>
      </c>
      <c r="P115" s="9">
        <v>1667167166</v>
      </c>
      <c r="Q115" s="10">
        <v>74.97750000000001</v>
      </c>
      <c r="R115" s="10">
        <v>25.0225</v>
      </c>
      <c r="S115" s="11">
        <f>IF(J115=1,O115,0)</f>
        <v>0</v>
      </c>
      <c r="T115" s="12">
        <f>IF(D115&lt;$R$355,K115,0)</f>
        <v>0</v>
      </c>
      <c r="U115" s="13">
        <f>IF(F115&gt;16.28,O115,0)</f>
        <v>417166968</v>
      </c>
      <c r="V115" s="7"/>
    </row>
    <row r="116" ht="12.75" customHeight="1">
      <c r="A116" t="s" s="6">
        <v>245</v>
      </c>
      <c r="B116" t="s" s="6">
        <v>246</v>
      </c>
      <c r="C116" t="s" s="6">
        <v>18</v>
      </c>
      <c r="D116" s="7">
        <v>17.19</v>
      </c>
      <c r="E116" s="7">
        <v>0</v>
      </c>
      <c r="F116" s="7">
        <v>17.19</v>
      </c>
      <c r="G116" s="7">
        <v>17.19</v>
      </c>
      <c r="H116" s="7">
        <v>17.19</v>
      </c>
      <c r="I116" s="7"/>
      <c r="J116" s="8">
        <f>IF(D116=F116,0,1)</f>
        <v>0</v>
      </c>
      <c r="K116" s="9">
        <v>1989265680</v>
      </c>
      <c r="L116" s="9">
        <v>80909241</v>
      </c>
      <c r="M116" s="9">
        <v>14550700</v>
      </c>
      <c r="N116" s="9">
        <v>25638050</v>
      </c>
      <c r="O116" s="9">
        <f>L116+M116+N116</f>
        <v>121097991</v>
      </c>
      <c r="P116" s="9">
        <v>2110363671</v>
      </c>
      <c r="Q116" s="10">
        <v>94.2617</v>
      </c>
      <c r="R116" s="10">
        <v>5.7383</v>
      </c>
      <c r="S116" s="11">
        <f>IF(J116=1,O116,0)</f>
        <v>0</v>
      </c>
      <c r="T116" s="12">
        <f>IF(D116&lt;$R$355,K116,0)</f>
        <v>0</v>
      </c>
      <c r="U116" s="13">
        <f>IF(F116&gt;16.28,O116,0)</f>
        <v>121097991</v>
      </c>
      <c r="V116" s="7"/>
    </row>
    <row r="117" ht="12.75" customHeight="1">
      <c r="A117" t="s" s="6">
        <v>247</v>
      </c>
      <c r="B117" t="s" s="6">
        <v>248</v>
      </c>
      <c r="C117" t="s" s="6">
        <v>18</v>
      </c>
      <c r="D117" s="7">
        <v>14.47</v>
      </c>
      <c r="E117" s="7">
        <v>0</v>
      </c>
      <c r="F117" s="7">
        <v>14.47</v>
      </c>
      <c r="G117" s="7">
        <v>14.47</v>
      </c>
      <c r="H117" s="7">
        <v>14.47</v>
      </c>
      <c r="I117" s="7"/>
      <c r="J117" s="8">
        <f>IF(D117=F117,0,1)</f>
        <v>0</v>
      </c>
      <c r="K117" s="9">
        <v>1147095764</v>
      </c>
      <c r="L117" s="9">
        <v>30924543</v>
      </c>
      <c r="M117" s="9">
        <v>25506700</v>
      </c>
      <c r="N117" s="9">
        <v>24969980</v>
      </c>
      <c r="O117" s="9">
        <f>L117+M117+N117</f>
        <v>81401223</v>
      </c>
      <c r="P117" s="9">
        <v>1228496987</v>
      </c>
      <c r="Q117" s="10">
        <v>93.37390000000001</v>
      </c>
      <c r="R117" s="10">
        <v>6.6261</v>
      </c>
      <c r="S117" s="11">
        <f>IF(J117=1,O117,0)</f>
        <v>0</v>
      </c>
      <c r="T117" s="12">
        <f>IF(D117&lt;$R$355,K117,0)</f>
        <v>1147095764</v>
      </c>
      <c r="U117" s="13">
        <f>IF(F117&gt;16.28,O117,0)</f>
        <v>0</v>
      </c>
      <c r="V117" s="7"/>
    </row>
    <row r="118" ht="12.75" customHeight="1">
      <c r="A118" t="s" s="6">
        <v>249</v>
      </c>
      <c r="B118" t="s" s="6">
        <v>250</v>
      </c>
      <c r="C118" t="s" s="6">
        <v>18</v>
      </c>
      <c r="D118" s="7">
        <v>12.18</v>
      </c>
      <c r="E118" s="7">
        <v>0</v>
      </c>
      <c r="F118" s="7">
        <v>13.45</v>
      </c>
      <c r="G118" s="7">
        <v>13.45</v>
      </c>
      <c r="H118" s="7">
        <v>13.45</v>
      </c>
      <c r="I118" s="7"/>
      <c r="J118" s="8">
        <f>IF(D118=F118,0,1)</f>
        <v>1</v>
      </c>
      <c r="K118" s="9">
        <v>730730500</v>
      </c>
      <c r="L118" s="9">
        <v>260745700</v>
      </c>
      <c r="M118" s="9">
        <v>22179300</v>
      </c>
      <c r="N118" s="9">
        <v>40377989</v>
      </c>
      <c r="O118" s="9">
        <f>L118+M118+N118</f>
        <v>323302989</v>
      </c>
      <c r="P118" s="9">
        <v>1054033489</v>
      </c>
      <c r="Q118" s="10">
        <v>69.3271</v>
      </c>
      <c r="R118" s="10">
        <v>30.6729</v>
      </c>
      <c r="S118" s="11">
        <f>IF(J118=1,O118,0)</f>
        <v>323302989</v>
      </c>
      <c r="T118" s="12">
        <f>IF(D118&lt;$R$355,K118,0)</f>
        <v>730730500</v>
      </c>
      <c r="U118" s="13">
        <f>IF(F118&gt;16.28,O118,0)</f>
        <v>0</v>
      </c>
      <c r="V118" s="7"/>
    </row>
    <row r="119" ht="12.75" customHeight="1">
      <c r="A119" t="s" s="6">
        <v>251</v>
      </c>
      <c r="B119" t="s" s="6">
        <v>252</v>
      </c>
      <c r="C119" t="s" s="6">
        <v>18</v>
      </c>
      <c r="D119" s="7">
        <v>16.01</v>
      </c>
      <c r="E119" s="7">
        <v>0</v>
      </c>
      <c r="F119" s="7">
        <v>16.01</v>
      </c>
      <c r="G119" s="7">
        <v>16.01</v>
      </c>
      <c r="H119" s="7">
        <v>16.01</v>
      </c>
      <c r="I119" s="7"/>
      <c r="J119" s="8">
        <f>IF(D119=F119,0,1)</f>
        <v>0</v>
      </c>
      <c r="K119" s="9">
        <v>1051529282</v>
      </c>
      <c r="L119" s="9">
        <v>61919078</v>
      </c>
      <c r="M119" s="9">
        <v>30191300</v>
      </c>
      <c r="N119" s="9">
        <v>19351080</v>
      </c>
      <c r="O119" s="9">
        <f>L119+M119+N119</f>
        <v>111461458</v>
      </c>
      <c r="P119" s="9">
        <v>1162990740</v>
      </c>
      <c r="Q119" s="10">
        <v>90.416</v>
      </c>
      <c r="R119" s="10">
        <v>9.584</v>
      </c>
      <c r="S119" s="11">
        <f>IF(J119=1,O119,0)</f>
        <v>0</v>
      </c>
      <c r="T119" s="12">
        <f>IF(D119&lt;$R$355,K119,0)</f>
        <v>1051529282</v>
      </c>
      <c r="U119" s="13">
        <f>IF(F119&gt;16.28,O119,0)</f>
        <v>0</v>
      </c>
      <c r="V119" s="7"/>
    </row>
    <row r="120" ht="12.75" customHeight="1">
      <c r="A120" t="s" s="6">
        <v>253</v>
      </c>
      <c r="B120" t="s" s="6">
        <v>254</v>
      </c>
      <c r="C120" t="s" s="6">
        <v>18</v>
      </c>
      <c r="D120" s="7">
        <v>17.88</v>
      </c>
      <c r="E120" s="7">
        <v>0</v>
      </c>
      <c r="F120" s="7">
        <v>17.88</v>
      </c>
      <c r="G120" s="7">
        <v>17.88</v>
      </c>
      <c r="H120" s="7">
        <v>17.88</v>
      </c>
      <c r="I120" s="7"/>
      <c r="J120" s="8">
        <f>IF(D120=F120,0,1)</f>
        <v>0</v>
      </c>
      <c r="K120" s="9">
        <v>1705001172</v>
      </c>
      <c r="L120" s="9">
        <v>54855702</v>
      </c>
      <c r="M120" s="9">
        <v>834700</v>
      </c>
      <c r="N120" s="9">
        <v>19515410</v>
      </c>
      <c r="O120" s="9">
        <f>L120+M120+N120</f>
        <v>75205812</v>
      </c>
      <c r="P120" s="9">
        <v>1780206984</v>
      </c>
      <c r="Q120" s="10">
        <v>95.7754</v>
      </c>
      <c r="R120" s="10">
        <v>4.2246</v>
      </c>
      <c r="S120" s="11">
        <f>IF(J120=1,O120,0)</f>
        <v>0</v>
      </c>
      <c r="T120" s="12">
        <f>IF(D120&lt;$R$355,K120,0)</f>
        <v>0</v>
      </c>
      <c r="U120" s="13">
        <f>IF(F120&gt;16.28,O120,0)</f>
        <v>75205812</v>
      </c>
      <c r="V120" s="7"/>
    </row>
    <row r="121" ht="12.75" customHeight="1">
      <c r="A121" t="s" s="6">
        <v>255</v>
      </c>
      <c r="B121" t="s" s="6">
        <v>256</v>
      </c>
      <c r="C121" t="s" s="6">
        <v>18</v>
      </c>
      <c r="D121" s="7">
        <v>18.72</v>
      </c>
      <c r="E121" s="7">
        <v>0</v>
      </c>
      <c r="F121" s="7">
        <v>18.72</v>
      </c>
      <c r="G121" s="7">
        <v>18.72</v>
      </c>
      <c r="H121" s="7">
        <v>18.72</v>
      </c>
      <c r="I121" s="7"/>
      <c r="J121" s="8">
        <f>IF(D121=F121,0,1)</f>
        <v>0</v>
      </c>
      <c r="K121" s="9">
        <v>612174400</v>
      </c>
      <c r="L121" s="9">
        <v>33598220</v>
      </c>
      <c r="M121" s="9">
        <v>5892500</v>
      </c>
      <c r="N121" s="9">
        <v>70448492</v>
      </c>
      <c r="O121" s="9">
        <f>L121+M121+N121</f>
        <v>109939212</v>
      </c>
      <c r="P121" s="9">
        <v>722113612</v>
      </c>
      <c r="Q121" s="10">
        <v>84.7754</v>
      </c>
      <c r="R121" s="10">
        <v>15.2246</v>
      </c>
      <c r="S121" s="11">
        <f>IF(J121=1,O121,0)</f>
        <v>0</v>
      </c>
      <c r="T121" s="12">
        <f>IF(D121&lt;$R$355,K121,0)</f>
        <v>0</v>
      </c>
      <c r="U121" s="13">
        <f>IF(F121&gt;16.28,O121,0)</f>
        <v>109939212</v>
      </c>
      <c r="V121" s="7"/>
    </row>
    <row r="122" ht="12.75" customHeight="1">
      <c r="A122" t="s" s="6">
        <v>257</v>
      </c>
      <c r="B122" t="s" s="6">
        <v>258</v>
      </c>
      <c r="C122" t="s" s="6">
        <v>18</v>
      </c>
      <c r="D122" s="7">
        <v>3</v>
      </c>
      <c r="E122" s="7">
        <v>0</v>
      </c>
      <c r="F122" s="7">
        <v>3</v>
      </c>
      <c r="G122" s="7">
        <v>3</v>
      </c>
      <c r="H122" s="7">
        <v>3</v>
      </c>
      <c r="I122" s="7"/>
      <c r="J122" s="8">
        <f>IF(D122=F122,0,1)</f>
        <v>0</v>
      </c>
      <c r="K122" s="9">
        <v>185032010</v>
      </c>
      <c r="L122" s="9">
        <v>111808252</v>
      </c>
      <c r="M122" s="9">
        <v>15920900</v>
      </c>
      <c r="N122" s="9">
        <v>11644790</v>
      </c>
      <c r="O122" s="9">
        <f>L122+M122+N122</f>
        <v>139373942</v>
      </c>
      <c r="P122" s="9">
        <v>324405952</v>
      </c>
      <c r="Q122" s="10">
        <v>57.0372</v>
      </c>
      <c r="R122" s="10">
        <v>42.9628</v>
      </c>
      <c r="S122" s="11">
        <f>IF(J122=1,O122,0)</f>
        <v>0</v>
      </c>
      <c r="T122" s="12">
        <f>IF(D122&lt;$R$355,K122,0)</f>
        <v>185032010</v>
      </c>
      <c r="U122" s="13">
        <f>IF(F122&gt;16.28,O122,0)</f>
        <v>0</v>
      </c>
      <c r="V122" s="7"/>
    </row>
    <row r="123" ht="12.75" customHeight="1">
      <c r="A123" t="s" s="6">
        <v>259</v>
      </c>
      <c r="B123" t="s" s="6">
        <v>260</v>
      </c>
      <c r="C123" t="s" s="6">
        <v>18</v>
      </c>
      <c r="D123" s="7">
        <v>15.25</v>
      </c>
      <c r="E123" s="7">
        <v>0</v>
      </c>
      <c r="F123" s="7">
        <v>15.95</v>
      </c>
      <c r="G123" s="7">
        <v>15.95</v>
      </c>
      <c r="H123" s="7">
        <v>15.95</v>
      </c>
      <c r="I123" s="7"/>
      <c r="J123" s="8">
        <f>IF(D123=F123,0,1)</f>
        <v>1</v>
      </c>
      <c r="K123" s="9">
        <v>2769980435</v>
      </c>
      <c r="L123" s="9">
        <v>284161404</v>
      </c>
      <c r="M123" s="9">
        <v>63993078</v>
      </c>
      <c r="N123" s="9">
        <v>76892470</v>
      </c>
      <c r="O123" s="9">
        <f>L123+M123+N123</f>
        <v>425046952</v>
      </c>
      <c r="P123" s="9">
        <v>3195027387</v>
      </c>
      <c r="Q123" s="10">
        <v>86.6966</v>
      </c>
      <c r="R123" s="10">
        <v>13.3034</v>
      </c>
      <c r="S123" s="11">
        <f>IF(J123=1,O123,0)</f>
        <v>425046952</v>
      </c>
      <c r="T123" s="12">
        <f>IF(D123&lt;$R$355,K123,0)</f>
        <v>2769980435</v>
      </c>
      <c r="U123" s="13">
        <f>IF(F123&gt;16.28,O123,0)</f>
        <v>0</v>
      </c>
      <c r="V123" s="7"/>
    </row>
    <row r="124" ht="12.75" customHeight="1">
      <c r="A124" t="s" s="6">
        <v>261</v>
      </c>
      <c r="B124" t="s" s="6">
        <v>262</v>
      </c>
      <c r="C124" t="s" s="6">
        <v>18</v>
      </c>
      <c r="D124" s="7">
        <v>15.09</v>
      </c>
      <c r="E124" s="7">
        <v>0</v>
      </c>
      <c r="F124" s="7">
        <v>15.09</v>
      </c>
      <c r="G124" s="7">
        <v>15.09</v>
      </c>
      <c r="H124" s="7">
        <v>15.09</v>
      </c>
      <c r="I124" s="7"/>
      <c r="J124" s="8">
        <f>IF(D124=F124,0,1)</f>
        <v>0</v>
      </c>
      <c r="K124" s="9">
        <v>1537498512</v>
      </c>
      <c r="L124" s="9">
        <v>69855928</v>
      </c>
      <c r="M124" s="9">
        <v>21615400</v>
      </c>
      <c r="N124" s="9">
        <v>34655360</v>
      </c>
      <c r="O124" s="9">
        <f>L124+M124+N124</f>
        <v>126126688</v>
      </c>
      <c r="P124" s="9">
        <v>1663625200</v>
      </c>
      <c r="Q124" s="10">
        <v>92.4186</v>
      </c>
      <c r="R124" s="10">
        <v>7.5814</v>
      </c>
      <c r="S124" s="11">
        <f>IF(J124=1,O124,0)</f>
        <v>0</v>
      </c>
      <c r="T124" s="12">
        <f>IF(D124&lt;$R$355,K124,0)</f>
        <v>1537498512</v>
      </c>
      <c r="U124" s="13">
        <f>IF(F124&gt;16.28,O124,0)</f>
        <v>0</v>
      </c>
      <c r="V124" s="7"/>
    </row>
    <row r="125" ht="12.75" customHeight="1">
      <c r="A125" t="s" s="6">
        <v>263</v>
      </c>
      <c r="B125" t="s" s="6">
        <v>264</v>
      </c>
      <c r="C125" t="s" s="6">
        <v>18</v>
      </c>
      <c r="D125" s="7">
        <v>14.7</v>
      </c>
      <c r="E125" s="7">
        <v>0</v>
      </c>
      <c r="F125" s="7">
        <v>14.7</v>
      </c>
      <c r="G125" s="7">
        <v>14.7</v>
      </c>
      <c r="H125" s="7">
        <v>14.7</v>
      </c>
      <c r="I125" s="7"/>
      <c r="J125" s="8">
        <f>IF(D125=F125,0,1)</f>
        <v>0</v>
      </c>
      <c r="K125" s="9">
        <v>272713075</v>
      </c>
      <c r="L125" s="9">
        <v>14099466</v>
      </c>
      <c r="M125" s="9">
        <v>2235100</v>
      </c>
      <c r="N125" s="9">
        <v>11347797</v>
      </c>
      <c r="O125" s="9">
        <f>L125+M125+N125</f>
        <v>27682363</v>
      </c>
      <c r="P125" s="9">
        <v>300395438</v>
      </c>
      <c r="Q125" s="10">
        <v>90.7847</v>
      </c>
      <c r="R125" s="10">
        <v>9.215299999999999</v>
      </c>
      <c r="S125" s="11">
        <f>IF(J125=1,O125,0)</f>
        <v>0</v>
      </c>
      <c r="T125" s="12">
        <f>IF(D125&lt;$R$355,K125,0)</f>
        <v>272713075</v>
      </c>
      <c r="U125" s="13">
        <f>IF(F125&gt;16.28,O125,0)</f>
        <v>0</v>
      </c>
      <c r="V125" s="7"/>
    </row>
    <row r="126" ht="12.75" customHeight="1">
      <c r="A126" t="s" s="6">
        <v>265</v>
      </c>
      <c r="B126" t="s" s="6">
        <v>266</v>
      </c>
      <c r="C126" t="s" s="6">
        <v>18</v>
      </c>
      <c r="D126" s="7">
        <v>17.91</v>
      </c>
      <c r="E126" s="7">
        <v>0</v>
      </c>
      <c r="F126" s="7">
        <v>17.89</v>
      </c>
      <c r="G126" s="7">
        <v>17.89</v>
      </c>
      <c r="H126" s="7">
        <v>17.89</v>
      </c>
      <c r="I126" s="7"/>
      <c r="J126" s="8">
        <f>IF(D126=F126,0,1)</f>
        <v>1</v>
      </c>
      <c r="K126" s="9">
        <v>1332340490</v>
      </c>
      <c r="L126" s="9">
        <v>42756662</v>
      </c>
      <c r="M126" s="9">
        <v>2513900</v>
      </c>
      <c r="N126" s="9">
        <v>19232114</v>
      </c>
      <c r="O126" s="9">
        <f>L126+M126+N126</f>
        <v>64502676</v>
      </c>
      <c r="P126" s="9">
        <v>1396843166</v>
      </c>
      <c r="Q126" s="10">
        <v>95.3823</v>
      </c>
      <c r="R126" s="10">
        <v>4.6177</v>
      </c>
      <c r="S126" s="11">
        <f>IF(J126=1,O126,0)</f>
        <v>64502676</v>
      </c>
      <c r="T126" s="12">
        <f>IF(D126&lt;$R$355,K126,0)</f>
        <v>0</v>
      </c>
      <c r="U126" s="13">
        <f>IF(F126&gt;16.28,O126,0)</f>
        <v>64502676</v>
      </c>
      <c r="V126" s="7"/>
    </row>
    <row r="127" ht="12.75" customHeight="1">
      <c r="A127" t="s" s="6">
        <v>267</v>
      </c>
      <c r="B127" t="s" s="6">
        <v>268</v>
      </c>
      <c r="C127" t="s" s="6">
        <v>18</v>
      </c>
      <c r="D127" s="7">
        <v>8.109999999999999</v>
      </c>
      <c r="E127" s="7">
        <v>0</v>
      </c>
      <c r="F127" s="7">
        <v>8.109999999999999</v>
      </c>
      <c r="G127" s="7">
        <v>8.109999999999999</v>
      </c>
      <c r="H127" s="7">
        <v>8.109999999999999</v>
      </c>
      <c r="I127" s="7"/>
      <c r="J127" s="8">
        <f>IF(D127=F127,0,1)</f>
        <v>0</v>
      </c>
      <c r="K127" s="9">
        <v>6243200766</v>
      </c>
      <c r="L127" s="9">
        <v>314504004</v>
      </c>
      <c r="M127" s="9">
        <v>31509500</v>
      </c>
      <c r="N127" s="9">
        <v>147296500</v>
      </c>
      <c r="O127" s="9">
        <f>L127+M127+N127</f>
        <v>493310004</v>
      </c>
      <c r="P127" s="9">
        <v>6736510770</v>
      </c>
      <c r="Q127" s="10">
        <v>92.6771</v>
      </c>
      <c r="R127" s="10">
        <v>7.3229</v>
      </c>
      <c r="S127" s="11">
        <f>IF(J127=1,O127,0)</f>
        <v>0</v>
      </c>
      <c r="T127" s="12">
        <f>IF(D127&lt;$R$355,K127,0)</f>
        <v>6243200766</v>
      </c>
      <c r="U127" s="13">
        <f>IF(F127&gt;16.28,O127,0)</f>
        <v>0</v>
      </c>
      <c r="V127" s="7"/>
    </row>
    <row r="128" ht="12.75" customHeight="1">
      <c r="A128" t="s" s="6">
        <v>269</v>
      </c>
      <c r="B128" t="s" s="6">
        <v>270</v>
      </c>
      <c r="C128" t="s" s="6">
        <v>18</v>
      </c>
      <c r="D128" s="7">
        <v>13.67</v>
      </c>
      <c r="E128" s="7">
        <v>0</v>
      </c>
      <c r="F128" s="7">
        <v>13.67</v>
      </c>
      <c r="G128" s="7">
        <v>13.67</v>
      </c>
      <c r="H128" s="7">
        <v>13.67</v>
      </c>
      <c r="I128" s="7"/>
      <c r="J128" s="8">
        <f>IF(D128=F128,0,1)</f>
        <v>0</v>
      </c>
      <c r="K128" s="9">
        <v>472111589</v>
      </c>
      <c r="L128" s="9">
        <v>97934794</v>
      </c>
      <c r="M128" s="9">
        <v>20145935</v>
      </c>
      <c r="N128" s="9">
        <v>28256670</v>
      </c>
      <c r="O128" s="9">
        <f>L128+M128+N128</f>
        <v>146337399</v>
      </c>
      <c r="P128" s="9">
        <v>618448988</v>
      </c>
      <c r="Q128" s="10">
        <v>76.33799999999999</v>
      </c>
      <c r="R128" s="10">
        <v>23.662</v>
      </c>
      <c r="S128" s="11">
        <f>IF(J128=1,O128,0)</f>
        <v>0</v>
      </c>
      <c r="T128" s="12">
        <f>IF(D128&lt;$R$355,K128,0)</f>
        <v>472111589</v>
      </c>
      <c r="U128" s="13">
        <f>IF(F128&gt;16.28,O128,0)</f>
        <v>0</v>
      </c>
      <c r="V128" s="7"/>
    </row>
    <row r="129" ht="12.75" customHeight="1">
      <c r="A129" t="s" s="6">
        <v>271</v>
      </c>
      <c r="B129" t="s" s="6">
        <v>272</v>
      </c>
      <c r="C129" t="s" s="6">
        <v>18</v>
      </c>
      <c r="D129" s="7">
        <v>12.72</v>
      </c>
      <c r="E129" s="7">
        <v>0</v>
      </c>
      <c r="F129" s="7">
        <v>23.3</v>
      </c>
      <c r="G129" s="7">
        <v>23.3</v>
      </c>
      <c r="H129" s="7">
        <v>23.3</v>
      </c>
      <c r="I129" s="7"/>
      <c r="J129" s="8">
        <f>IF(D129=F129,0,1)</f>
        <v>1</v>
      </c>
      <c r="K129" s="9">
        <v>7092654494</v>
      </c>
      <c r="L129" s="9">
        <v>497948133</v>
      </c>
      <c r="M129" s="9">
        <v>256574250</v>
      </c>
      <c r="N129" s="9">
        <v>325693499</v>
      </c>
      <c r="O129" s="9">
        <f>L129+M129+N129</f>
        <v>1080215882</v>
      </c>
      <c r="P129" s="9">
        <v>8172870376</v>
      </c>
      <c r="Q129" s="10">
        <v>86.7829</v>
      </c>
      <c r="R129" s="10">
        <v>13.2171</v>
      </c>
      <c r="S129" s="11">
        <f>IF(J129=1,O129,0)</f>
        <v>1080215882</v>
      </c>
      <c r="T129" s="12">
        <f>IF(D129&lt;$R$355,K129,0)</f>
        <v>7092654494</v>
      </c>
      <c r="U129" s="13">
        <f>IF(F129&gt;16.28,O129,0)</f>
        <v>1080215882</v>
      </c>
      <c r="V129" s="7"/>
    </row>
    <row r="130" ht="12.75" customHeight="1">
      <c r="A130" t="s" s="6">
        <v>273</v>
      </c>
      <c r="B130" t="s" s="6">
        <v>274</v>
      </c>
      <c r="C130" t="s" s="6">
        <v>18</v>
      </c>
      <c r="D130" s="7">
        <v>17.52</v>
      </c>
      <c r="E130" s="7">
        <v>0</v>
      </c>
      <c r="F130" s="7">
        <v>17.52</v>
      </c>
      <c r="G130" s="7">
        <v>17.52</v>
      </c>
      <c r="H130" s="7">
        <v>17.52</v>
      </c>
      <c r="I130" s="7"/>
      <c r="J130" s="8">
        <f>IF(D130=F130,0,1)</f>
        <v>0</v>
      </c>
      <c r="K130" s="9">
        <v>46435651</v>
      </c>
      <c r="L130" s="9">
        <v>2909032</v>
      </c>
      <c r="M130" s="9">
        <v>372617</v>
      </c>
      <c r="N130" s="9">
        <v>2297562</v>
      </c>
      <c r="O130" s="9">
        <f>L130+M130+N130</f>
        <v>5579211</v>
      </c>
      <c r="P130" s="9">
        <v>52014862</v>
      </c>
      <c r="Q130" s="10">
        <v>89.27379999999999</v>
      </c>
      <c r="R130" s="10">
        <v>10.7262</v>
      </c>
      <c r="S130" s="11">
        <f>IF(J130=1,O130,0)</f>
        <v>0</v>
      </c>
      <c r="T130" s="12">
        <f>IF(D130&lt;$R$355,K130,0)</f>
        <v>0</v>
      </c>
      <c r="U130" s="13">
        <f>IF(F130&gt;16.28,O130,0)</f>
        <v>5579211</v>
      </c>
      <c r="V130" s="7"/>
    </row>
    <row r="131" ht="12.75" customHeight="1">
      <c r="A131" t="s" s="6">
        <v>275</v>
      </c>
      <c r="B131" t="s" s="6">
        <v>276</v>
      </c>
      <c r="C131" t="s" s="6">
        <v>18</v>
      </c>
      <c r="D131" s="7">
        <v>21.51</v>
      </c>
      <c r="E131" s="7">
        <v>0</v>
      </c>
      <c r="F131" s="7">
        <v>21.51</v>
      </c>
      <c r="G131" s="7">
        <v>21.51</v>
      </c>
      <c r="H131" s="7">
        <v>21.51</v>
      </c>
      <c r="I131" s="7"/>
      <c r="J131" s="8">
        <f>IF(D131=F131,0,1)</f>
        <v>0</v>
      </c>
      <c r="K131" s="9">
        <v>89235100</v>
      </c>
      <c r="L131" s="9">
        <v>1385051</v>
      </c>
      <c r="M131" s="9">
        <v>96300</v>
      </c>
      <c r="N131" s="9">
        <v>10422668</v>
      </c>
      <c r="O131" s="9">
        <f>L131+M131+N131</f>
        <v>11904019</v>
      </c>
      <c r="P131" s="9">
        <v>101139119</v>
      </c>
      <c r="Q131" s="10">
        <v>88.23009999999999</v>
      </c>
      <c r="R131" s="10">
        <v>11.7699</v>
      </c>
      <c r="S131" s="11">
        <f>IF(J131=1,O131,0)</f>
        <v>0</v>
      </c>
      <c r="T131" s="12">
        <f>IF(D131&lt;$R$355,K131,0)</f>
        <v>0</v>
      </c>
      <c r="U131" s="13">
        <f>IF(F131&gt;16.28,O131,0)</f>
        <v>11904019</v>
      </c>
      <c r="V131" s="7"/>
    </row>
    <row r="132" ht="12.75" customHeight="1">
      <c r="A132" t="s" s="6">
        <v>277</v>
      </c>
      <c r="B132" t="s" s="6">
        <v>278</v>
      </c>
      <c r="C132" t="s" s="6">
        <v>18</v>
      </c>
      <c r="D132" s="7">
        <v>11.56</v>
      </c>
      <c r="E132" s="7">
        <v>0</v>
      </c>
      <c r="F132" s="7">
        <v>11.56</v>
      </c>
      <c r="G132" s="7">
        <v>11.56</v>
      </c>
      <c r="H132" s="7">
        <v>11.56</v>
      </c>
      <c r="I132" s="7"/>
      <c r="J132" s="8">
        <f>IF(D132=F132,0,1)</f>
        <v>0</v>
      </c>
      <c r="K132" s="9">
        <v>7182410232</v>
      </c>
      <c r="L132" s="9">
        <v>555213428</v>
      </c>
      <c r="M132" s="9">
        <v>183705300</v>
      </c>
      <c r="N132" s="9">
        <v>122575490</v>
      </c>
      <c r="O132" s="9">
        <f>L132+M132+N132</f>
        <v>861494218</v>
      </c>
      <c r="P132" s="9">
        <v>8043904450</v>
      </c>
      <c r="Q132" s="10">
        <v>89.2901</v>
      </c>
      <c r="R132" s="10">
        <v>10.7099</v>
      </c>
      <c r="S132" s="11">
        <f>IF(J132=1,O132,0)</f>
        <v>0</v>
      </c>
      <c r="T132" s="12">
        <f>IF(D132&lt;$R$355,K132,0)</f>
        <v>7182410232</v>
      </c>
      <c r="U132" s="13">
        <f>IF(F132&gt;16.28,O132,0)</f>
        <v>0</v>
      </c>
      <c r="V132" s="7"/>
    </row>
    <row r="133" ht="12.75" customHeight="1">
      <c r="A133" t="s" s="6">
        <v>279</v>
      </c>
      <c r="B133" t="s" s="6">
        <v>280</v>
      </c>
      <c r="C133" t="s" s="6">
        <v>18</v>
      </c>
      <c r="D133" s="7">
        <v>13.66</v>
      </c>
      <c r="E133" s="7">
        <v>0</v>
      </c>
      <c r="F133" s="7">
        <v>13.66</v>
      </c>
      <c r="G133" s="7">
        <v>13.66</v>
      </c>
      <c r="H133" s="7">
        <v>13.66</v>
      </c>
      <c r="I133" s="7"/>
      <c r="J133" s="8">
        <f>IF(D133=F133,0,1)</f>
        <v>0</v>
      </c>
      <c r="K133" s="9">
        <v>267631032</v>
      </c>
      <c r="L133" s="9">
        <v>24099145</v>
      </c>
      <c r="M133" s="9">
        <v>5498600</v>
      </c>
      <c r="N133" s="9">
        <v>41100520</v>
      </c>
      <c r="O133" s="9">
        <f>L133+M133+N133</f>
        <v>70698265</v>
      </c>
      <c r="P133" s="9">
        <v>338329297</v>
      </c>
      <c r="Q133" s="10">
        <v>79.1037</v>
      </c>
      <c r="R133" s="10">
        <v>20.8963</v>
      </c>
      <c r="S133" s="11">
        <f>IF(J133=1,O133,0)</f>
        <v>0</v>
      </c>
      <c r="T133" s="12">
        <f>IF(D133&lt;$R$355,K133,0)</f>
        <v>267631032</v>
      </c>
      <c r="U133" s="13">
        <f>IF(F133&gt;16.28,O133,0)</f>
        <v>0</v>
      </c>
      <c r="V133" s="7"/>
    </row>
    <row r="134" ht="12.75" customHeight="1">
      <c r="A134" t="s" s="6">
        <v>281</v>
      </c>
      <c r="B134" t="s" s="6">
        <v>282</v>
      </c>
      <c r="C134" t="s" s="6">
        <v>18</v>
      </c>
      <c r="D134" s="7">
        <v>16.49</v>
      </c>
      <c r="E134" s="7">
        <v>0</v>
      </c>
      <c r="F134" s="7">
        <v>32.68</v>
      </c>
      <c r="G134" s="7">
        <v>32.68</v>
      </c>
      <c r="H134" s="7">
        <v>32.68</v>
      </c>
      <c r="I134" s="7"/>
      <c r="J134" s="8">
        <f>IF(D134=F134,0,1)</f>
        <v>1</v>
      </c>
      <c r="K134" s="9">
        <v>1357133638</v>
      </c>
      <c r="L134" s="9">
        <v>98373062</v>
      </c>
      <c r="M134" s="9">
        <v>64657700</v>
      </c>
      <c r="N134" s="9">
        <v>48822983</v>
      </c>
      <c r="O134" s="9">
        <f>L134+M134+N134</f>
        <v>211853745</v>
      </c>
      <c r="P134" s="9">
        <v>1568987383</v>
      </c>
      <c r="Q134" s="10">
        <v>86.4974</v>
      </c>
      <c r="R134" s="10">
        <v>13.5026</v>
      </c>
      <c r="S134" s="11">
        <f>IF(J134=1,O134,0)</f>
        <v>211853745</v>
      </c>
      <c r="T134" s="12">
        <f>IF(D134&lt;$R$355,K134,0)</f>
        <v>0</v>
      </c>
      <c r="U134" s="13">
        <f>IF(F134&gt;16.28,O134,0)</f>
        <v>211853745</v>
      </c>
      <c r="V134" s="7"/>
    </row>
    <row r="135" ht="12.75" customHeight="1">
      <c r="A135" t="s" s="6">
        <v>283</v>
      </c>
      <c r="B135" t="s" s="6">
        <v>284</v>
      </c>
      <c r="C135" t="s" s="6">
        <v>18</v>
      </c>
      <c r="D135" s="7">
        <v>16.56</v>
      </c>
      <c r="E135" s="7">
        <v>0</v>
      </c>
      <c r="F135" s="7">
        <v>16.56</v>
      </c>
      <c r="G135" s="7">
        <v>16.56</v>
      </c>
      <c r="H135" s="7">
        <v>16.56</v>
      </c>
      <c r="I135" s="7"/>
      <c r="J135" s="8">
        <f>IF(D135=F135,0,1)</f>
        <v>0</v>
      </c>
      <c r="K135" s="9">
        <v>2648351584</v>
      </c>
      <c r="L135" s="9">
        <v>77265296</v>
      </c>
      <c r="M135" s="9">
        <v>29290000</v>
      </c>
      <c r="N135" s="9">
        <v>41997940</v>
      </c>
      <c r="O135" s="9">
        <f>L135+M135+N135</f>
        <v>148553236</v>
      </c>
      <c r="P135" s="9">
        <v>2796904820</v>
      </c>
      <c r="Q135" s="10">
        <v>94.6887</v>
      </c>
      <c r="R135" s="10">
        <v>5.3113</v>
      </c>
      <c r="S135" s="11">
        <f>IF(J135=1,O135,0)</f>
        <v>0</v>
      </c>
      <c r="T135" s="12">
        <f>IF(D135&lt;$R$355,K135,0)</f>
        <v>0</v>
      </c>
      <c r="U135" s="13">
        <f>IF(F135&gt;16.28,O135,0)</f>
        <v>148553236</v>
      </c>
      <c r="V135" s="7"/>
    </row>
    <row r="136" ht="12.75" customHeight="1">
      <c r="A136" t="s" s="6">
        <v>285</v>
      </c>
      <c r="B136" t="s" s="6">
        <v>286</v>
      </c>
      <c r="C136" t="s" s="6">
        <v>18</v>
      </c>
      <c r="D136" s="7">
        <v>15.54</v>
      </c>
      <c r="E136" s="7">
        <v>0</v>
      </c>
      <c r="F136" s="7">
        <v>15.54</v>
      </c>
      <c r="G136" s="7">
        <v>15.54</v>
      </c>
      <c r="H136" s="7">
        <v>15.54</v>
      </c>
      <c r="I136" s="7"/>
      <c r="J136" s="8">
        <f>IF(D136=F136,0,1)</f>
        <v>0</v>
      </c>
      <c r="K136" s="9">
        <v>375967605</v>
      </c>
      <c r="L136" s="9">
        <v>5296695</v>
      </c>
      <c r="M136" s="9">
        <v>728800</v>
      </c>
      <c r="N136" s="9">
        <v>10302201</v>
      </c>
      <c r="O136" s="9">
        <f>L136+M136+N136</f>
        <v>16327696</v>
      </c>
      <c r="P136" s="9">
        <v>392295301</v>
      </c>
      <c r="Q136" s="10">
        <v>95.8379</v>
      </c>
      <c r="R136" s="10">
        <v>4.1621</v>
      </c>
      <c r="S136" s="11">
        <f>IF(J136=1,O136,0)</f>
        <v>0</v>
      </c>
      <c r="T136" s="12">
        <f>IF(D136&lt;$R$355,K136,0)</f>
        <v>375967605</v>
      </c>
      <c r="U136" s="13">
        <f>IF(F136&gt;16.28,O136,0)</f>
        <v>0</v>
      </c>
      <c r="V136" s="7"/>
    </row>
    <row r="137" ht="12.75" customHeight="1">
      <c r="A137" t="s" s="6">
        <v>287</v>
      </c>
      <c r="B137" t="s" s="6">
        <v>288</v>
      </c>
      <c r="C137" t="s" s="6">
        <v>18</v>
      </c>
      <c r="D137" s="7">
        <v>17.38</v>
      </c>
      <c r="E137" s="7">
        <v>0</v>
      </c>
      <c r="F137" s="7">
        <v>17.38</v>
      </c>
      <c r="G137" s="7">
        <v>17.38</v>
      </c>
      <c r="H137" s="7">
        <v>17.38</v>
      </c>
      <c r="I137" s="7"/>
      <c r="J137" s="8">
        <f>IF(D137=F137,0,1)</f>
        <v>0</v>
      </c>
      <c r="K137" s="9">
        <v>2620597878</v>
      </c>
      <c r="L137" s="9">
        <v>90820835</v>
      </c>
      <c r="M137" s="9">
        <v>243287130</v>
      </c>
      <c r="N137" s="9">
        <v>84847890</v>
      </c>
      <c r="O137" s="9">
        <f>L137+M137+N137</f>
        <v>418955855</v>
      </c>
      <c r="P137" s="9">
        <v>3039553733</v>
      </c>
      <c r="Q137" s="10">
        <v>86.2165</v>
      </c>
      <c r="R137" s="10">
        <v>13.7835</v>
      </c>
      <c r="S137" s="11">
        <f>IF(J137=1,O137,0)</f>
        <v>0</v>
      </c>
      <c r="T137" s="12">
        <f>IF(D137&lt;$R$355,K137,0)</f>
        <v>0</v>
      </c>
      <c r="U137" s="13">
        <f>IF(F137&gt;16.28,O137,0)</f>
        <v>418955855</v>
      </c>
      <c r="V137" s="7"/>
    </row>
    <row r="138" ht="12.75" customHeight="1">
      <c r="A138" t="s" s="6">
        <v>289</v>
      </c>
      <c r="B138" t="s" s="6">
        <v>290</v>
      </c>
      <c r="C138" t="s" s="6">
        <v>18</v>
      </c>
      <c r="D138" s="7">
        <v>19.26</v>
      </c>
      <c r="E138" s="7">
        <v>0</v>
      </c>
      <c r="F138" s="7">
        <v>40.6</v>
      </c>
      <c r="G138" s="7">
        <v>40.6</v>
      </c>
      <c r="H138" s="7">
        <v>40.6</v>
      </c>
      <c r="I138" s="7"/>
      <c r="J138" s="8">
        <f>IF(D138=F138,0,1)</f>
        <v>1</v>
      </c>
      <c r="K138" s="9">
        <v>1845910516</v>
      </c>
      <c r="L138" s="9">
        <v>438978884</v>
      </c>
      <c r="M138" s="9">
        <v>76370377</v>
      </c>
      <c r="N138" s="9">
        <v>61938360</v>
      </c>
      <c r="O138" s="9">
        <f>L138+M138+N138</f>
        <v>577287621</v>
      </c>
      <c r="P138" s="9">
        <v>2423198137</v>
      </c>
      <c r="Q138" s="10">
        <v>76.17659999999999</v>
      </c>
      <c r="R138" s="10">
        <v>23.8234</v>
      </c>
      <c r="S138" s="11">
        <f>IF(J138=1,O138,0)</f>
        <v>577287621</v>
      </c>
      <c r="T138" s="12">
        <f>IF(D138&lt;$R$355,K138,0)</f>
        <v>0</v>
      </c>
      <c r="U138" s="13">
        <f>IF(F138&gt;16.28,O138,0)</f>
        <v>577287621</v>
      </c>
      <c r="V138" s="7"/>
    </row>
    <row r="139" ht="12.75" customHeight="1">
      <c r="A139" t="s" s="6">
        <v>291</v>
      </c>
      <c r="B139" t="s" s="6">
        <v>292</v>
      </c>
      <c r="C139" t="s" s="6">
        <v>18</v>
      </c>
      <c r="D139" s="7">
        <v>17.11</v>
      </c>
      <c r="E139" s="7">
        <v>0</v>
      </c>
      <c r="F139" s="7">
        <v>27.66</v>
      </c>
      <c r="G139" s="7">
        <v>27.66</v>
      </c>
      <c r="H139" s="7">
        <v>27.66</v>
      </c>
      <c r="I139" s="7"/>
      <c r="J139" s="8">
        <f>IF(D139=F139,0,1)</f>
        <v>1</v>
      </c>
      <c r="K139" s="9">
        <v>795287321</v>
      </c>
      <c r="L139" s="9">
        <v>47891075</v>
      </c>
      <c r="M139" s="9">
        <v>35916800</v>
      </c>
      <c r="N139" s="9">
        <v>31779660</v>
      </c>
      <c r="O139" s="9">
        <f>L139+M139+N139</f>
        <v>115587535</v>
      </c>
      <c r="P139" s="9">
        <v>910874856</v>
      </c>
      <c r="Q139" s="10">
        <v>87.3103</v>
      </c>
      <c r="R139" s="10">
        <v>12.6897</v>
      </c>
      <c r="S139" s="11">
        <f>IF(J139=1,O139,0)</f>
        <v>115587535</v>
      </c>
      <c r="T139" s="12">
        <f>IF(D139&lt;$R$355,K139,0)</f>
        <v>0</v>
      </c>
      <c r="U139" s="13">
        <f>IF(F139&gt;16.28,O139,0)</f>
        <v>115587535</v>
      </c>
      <c r="V139" s="7"/>
    </row>
    <row r="140" ht="12.75" customHeight="1">
      <c r="A140" t="s" s="6">
        <v>293</v>
      </c>
      <c r="B140" t="s" s="6">
        <v>294</v>
      </c>
      <c r="C140" t="s" s="6">
        <v>18</v>
      </c>
      <c r="D140" s="7">
        <v>17.03</v>
      </c>
      <c r="E140" s="7">
        <v>0</v>
      </c>
      <c r="F140" s="7">
        <v>17.02</v>
      </c>
      <c r="G140" s="7">
        <v>17.02</v>
      </c>
      <c r="H140" s="7">
        <v>17.02</v>
      </c>
      <c r="I140" s="7"/>
      <c r="J140" s="8">
        <f>IF(D140=F140,0,1)</f>
        <v>1</v>
      </c>
      <c r="K140" s="9">
        <v>4028154430</v>
      </c>
      <c r="L140" s="9">
        <v>179484395</v>
      </c>
      <c r="M140" s="9">
        <v>346806196</v>
      </c>
      <c r="N140" s="9">
        <v>298569300</v>
      </c>
      <c r="O140" s="9">
        <f>L140+M140+N140</f>
        <v>824859891</v>
      </c>
      <c r="P140" s="9">
        <v>4853014321</v>
      </c>
      <c r="Q140" s="10">
        <v>83.0031</v>
      </c>
      <c r="R140" s="10">
        <v>16.9969</v>
      </c>
      <c r="S140" s="11">
        <f>IF(J140=1,O140,0)</f>
        <v>824859891</v>
      </c>
      <c r="T140" s="12">
        <f>IF(D140&lt;$R$355,K140,0)</f>
        <v>0</v>
      </c>
      <c r="U140" s="13">
        <f>IF(F140&gt;16.28,O140,0)</f>
        <v>824859891</v>
      </c>
      <c r="V140" s="7"/>
    </row>
    <row r="141" ht="12.75" customHeight="1">
      <c r="A141" t="s" s="6">
        <v>295</v>
      </c>
      <c r="B141" t="s" s="6">
        <v>296</v>
      </c>
      <c r="C141" t="s" s="6">
        <v>18</v>
      </c>
      <c r="D141" s="7">
        <v>14</v>
      </c>
      <c r="E141" s="7">
        <v>0</v>
      </c>
      <c r="F141" s="7">
        <v>14</v>
      </c>
      <c r="G141" s="7">
        <v>14</v>
      </c>
      <c r="H141" s="7">
        <v>14</v>
      </c>
      <c r="I141" s="7"/>
      <c r="J141" s="8">
        <f>IF(D141=F141,0,1)</f>
        <v>0</v>
      </c>
      <c r="K141" s="9">
        <v>516910722</v>
      </c>
      <c r="L141" s="9">
        <v>12396848</v>
      </c>
      <c r="M141" s="9">
        <v>5002800</v>
      </c>
      <c r="N141" s="9">
        <v>16092996</v>
      </c>
      <c r="O141" s="9">
        <f>L141+M141+N141</f>
        <v>33492644</v>
      </c>
      <c r="P141" s="9">
        <v>550403366</v>
      </c>
      <c r="Q141" s="10">
        <v>93.9149</v>
      </c>
      <c r="R141" s="10">
        <v>6.0851</v>
      </c>
      <c r="S141" s="11">
        <f>IF(J141=1,O141,0)</f>
        <v>0</v>
      </c>
      <c r="T141" s="12">
        <f>IF(D141&lt;$R$355,K141,0)</f>
        <v>516910722</v>
      </c>
      <c r="U141" s="13">
        <f>IF(F141&gt;16.28,O141,0)</f>
        <v>0</v>
      </c>
      <c r="V141" s="7"/>
    </row>
    <row r="142" ht="12.75" customHeight="1">
      <c r="A142" t="s" s="6">
        <v>297</v>
      </c>
      <c r="B142" t="s" s="6">
        <v>298</v>
      </c>
      <c r="C142" t="s" s="6">
        <v>18</v>
      </c>
      <c r="D142" s="7">
        <v>15.86</v>
      </c>
      <c r="E142" s="7">
        <v>0</v>
      </c>
      <c r="F142" s="7">
        <v>31.6</v>
      </c>
      <c r="G142" s="7">
        <v>31.6</v>
      </c>
      <c r="H142" s="7">
        <v>31.6</v>
      </c>
      <c r="I142" s="7"/>
      <c r="J142" s="8">
        <f>IF(D142=F142,0,1)</f>
        <v>1</v>
      </c>
      <c r="K142" s="9">
        <v>2832685729</v>
      </c>
      <c r="L142" s="9">
        <v>199324271</v>
      </c>
      <c r="M142" s="9">
        <v>181204200</v>
      </c>
      <c r="N142" s="9">
        <v>79526670</v>
      </c>
      <c r="O142" s="9">
        <f>L142+M142+N142</f>
        <v>460055141</v>
      </c>
      <c r="P142" s="9">
        <v>3292740870</v>
      </c>
      <c r="Q142" s="10">
        <v>86.0282</v>
      </c>
      <c r="R142" s="10">
        <v>13.9718</v>
      </c>
      <c r="S142" s="11">
        <f>IF(J142=1,O142,0)</f>
        <v>460055141</v>
      </c>
      <c r="T142" s="12">
        <f>IF(D142&lt;$R$355,K142,0)</f>
        <v>2832685729</v>
      </c>
      <c r="U142" s="13">
        <f>IF(F142&gt;16.28,O142,0)</f>
        <v>460055141</v>
      </c>
      <c r="V142" s="7"/>
    </row>
    <row r="143" ht="12.75" customHeight="1">
      <c r="A143" t="s" s="6">
        <v>299</v>
      </c>
      <c r="B143" t="s" s="6">
        <v>300</v>
      </c>
      <c r="C143" t="s" s="6">
        <v>18</v>
      </c>
      <c r="D143" s="7">
        <v>12.54</v>
      </c>
      <c r="E143" s="7">
        <v>0</v>
      </c>
      <c r="F143" s="7">
        <v>12.54</v>
      </c>
      <c r="G143" s="7">
        <v>12.54</v>
      </c>
      <c r="H143" s="7">
        <v>12.54</v>
      </c>
      <c r="I143" s="7"/>
      <c r="J143" s="8">
        <f>IF(D143=F143,0,1)</f>
        <v>0</v>
      </c>
      <c r="K143" s="9">
        <v>2565855106</v>
      </c>
      <c r="L143" s="9">
        <v>70883894</v>
      </c>
      <c r="M143" s="9">
        <v>0</v>
      </c>
      <c r="N143" s="9">
        <v>42785320</v>
      </c>
      <c r="O143" s="9">
        <f>L143+M143+N143</f>
        <v>113669214</v>
      </c>
      <c r="P143" s="9">
        <v>2679524320</v>
      </c>
      <c r="Q143" s="10">
        <v>95.75790000000001</v>
      </c>
      <c r="R143" s="10">
        <v>4.2421</v>
      </c>
      <c r="S143" s="11">
        <f>IF(J143=1,O143,0)</f>
        <v>0</v>
      </c>
      <c r="T143" s="12">
        <f>IF(D143&lt;$R$355,K143,0)</f>
        <v>2565855106</v>
      </c>
      <c r="U143" s="13">
        <f>IF(F143&gt;16.28,O143,0)</f>
        <v>0</v>
      </c>
      <c r="V143" s="7"/>
    </row>
    <row r="144" ht="12.75" customHeight="1">
      <c r="A144" t="s" s="6">
        <v>301</v>
      </c>
      <c r="B144" t="s" s="6">
        <v>302</v>
      </c>
      <c r="C144" t="s" s="6">
        <v>18</v>
      </c>
      <c r="D144" s="7">
        <v>17.56</v>
      </c>
      <c r="E144" s="7">
        <v>0</v>
      </c>
      <c r="F144" s="7">
        <v>17.56</v>
      </c>
      <c r="G144" s="7">
        <v>17.56</v>
      </c>
      <c r="H144" s="7">
        <v>17.56</v>
      </c>
      <c r="I144" s="7"/>
      <c r="J144" s="8">
        <f>IF(D144=F144,0,1)</f>
        <v>0</v>
      </c>
      <c r="K144" s="9">
        <v>221733109</v>
      </c>
      <c r="L144" s="9">
        <v>5206084</v>
      </c>
      <c r="M144" s="9">
        <v>1341600</v>
      </c>
      <c r="N144" s="9">
        <v>7211393</v>
      </c>
      <c r="O144" s="9">
        <f>L144+M144+N144</f>
        <v>13759077</v>
      </c>
      <c r="P144" s="9">
        <v>235492186</v>
      </c>
      <c r="Q144" s="10">
        <v>94.15730000000001</v>
      </c>
      <c r="R144" s="10">
        <v>5.8427</v>
      </c>
      <c r="S144" s="11">
        <f>IF(J144=1,O144,0)</f>
        <v>0</v>
      </c>
      <c r="T144" s="12">
        <f>IF(D144&lt;$R$355,K144,0)</f>
        <v>0</v>
      </c>
      <c r="U144" s="13">
        <f>IF(F144&gt;16.28,O144,0)</f>
        <v>13759077</v>
      </c>
      <c r="V144" s="7"/>
    </row>
    <row r="145" ht="12.75" customHeight="1">
      <c r="A145" t="s" s="6">
        <v>303</v>
      </c>
      <c r="B145" t="s" s="6">
        <v>304</v>
      </c>
      <c r="C145" t="s" s="6">
        <v>18</v>
      </c>
      <c r="D145" s="7">
        <v>12.86</v>
      </c>
      <c r="E145" s="7">
        <v>0</v>
      </c>
      <c r="F145" s="7">
        <v>12.86</v>
      </c>
      <c r="G145" s="7">
        <v>12.86</v>
      </c>
      <c r="H145" s="7">
        <v>12.86</v>
      </c>
      <c r="I145" s="7"/>
      <c r="J145" s="8">
        <f>IF(D145=F145,0,1)</f>
        <v>0</v>
      </c>
      <c r="K145" s="9">
        <v>3077755957</v>
      </c>
      <c r="L145" s="9">
        <v>161146662</v>
      </c>
      <c r="M145" s="9">
        <v>167172880</v>
      </c>
      <c r="N145" s="9">
        <v>36742610</v>
      </c>
      <c r="O145" s="9">
        <f>L145+M145+N145</f>
        <v>365062152</v>
      </c>
      <c r="P145" s="9">
        <v>3442818109</v>
      </c>
      <c r="Q145" s="10">
        <v>89.3964</v>
      </c>
      <c r="R145" s="10">
        <v>10.6036</v>
      </c>
      <c r="S145" s="11">
        <f>IF(J145=1,O145,0)</f>
        <v>0</v>
      </c>
      <c r="T145" s="12">
        <f>IF(D145&lt;$R$355,K145,0)</f>
        <v>3077755957</v>
      </c>
      <c r="U145" s="13">
        <f>IF(F145&gt;16.28,O145,0)</f>
        <v>0</v>
      </c>
      <c r="V145" s="7"/>
    </row>
    <row r="146" ht="12.75" customHeight="1">
      <c r="A146" t="s" s="6">
        <v>305</v>
      </c>
      <c r="B146" t="s" s="6">
        <v>306</v>
      </c>
      <c r="C146" t="s" s="6">
        <v>18</v>
      </c>
      <c r="D146" s="7">
        <v>14.58</v>
      </c>
      <c r="E146" s="7">
        <v>0</v>
      </c>
      <c r="F146" s="7">
        <v>14.58</v>
      </c>
      <c r="G146" s="7">
        <v>14.58</v>
      </c>
      <c r="H146" s="7">
        <v>14.58</v>
      </c>
      <c r="I146" s="7"/>
      <c r="J146" s="8">
        <f>IF(D146=F146,0,1)</f>
        <v>0</v>
      </c>
      <c r="K146" s="9">
        <v>2225330448</v>
      </c>
      <c r="L146" s="9">
        <v>244572265</v>
      </c>
      <c r="M146" s="9">
        <v>20045100</v>
      </c>
      <c r="N146" s="9">
        <v>79544990</v>
      </c>
      <c r="O146" s="9">
        <f>L146+M146+N146</f>
        <v>344162355</v>
      </c>
      <c r="P146" s="9">
        <v>2569492803</v>
      </c>
      <c r="Q146" s="10">
        <v>86.6058</v>
      </c>
      <c r="R146" s="10">
        <v>13.3942</v>
      </c>
      <c r="S146" s="11">
        <f>IF(J146=1,O146,0)</f>
        <v>0</v>
      </c>
      <c r="T146" s="12">
        <f>IF(D146&lt;$R$355,K146,0)</f>
        <v>2225330448</v>
      </c>
      <c r="U146" s="13">
        <f>IF(F146&gt;16.28,O146,0)</f>
        <v>0</v>
      </c>
      <c r="V146" s="7"/>
    </row>
    <row r="147" ht="12.75" customHeight="1">
      <c r="A147" t="s" s="6">
        <v>307</v>
      </c>
      <c r="B147" t="s" s="6">
        <v>308</v>
      </c>
      <c r="C147" t="s" s="6">
        <v>18</v>
      </c>
      <c r="D147" s="7">
        <v>12.07</v>
      </c>
      <c r="E147" s="7">
        <v>0</v>
      </c>
      <c r="F147" s="7">
        <v>12.07</v>
      </c>
      <c r="G147" s="7">
        <v>12.07</v>
      </c>
      <c r="H147" s="7">
        <v>12.07</v>
      </c>
      <c r="I147" s="7"/>
      <c r="J147" s="8">
        <f>IF(D147=F147,0,1)</f>
        <v>0</v>
      </c>
      <c r="K147" s="9">
        <v>1962707460</v>
      </c>
      <c r="L147" s="9">
        <v>151956310</v>
      </c>
      <c r="M147" s="9">
        <v>101893200</v>
      </c>
      <c r="N147" s="9">
        <v>27225332</v>
      </c>
      <c r="O147" s="9">
        <f>L147+M147+N147</f>
        <v>281074842</v>
      </c>
      <c r="P147" s="9">
        <v>2243782302</v>
      </c>
      <c r="Q147" s="10">
        <v>87.47320000000001</v>
      </c>
      <c r="R147" s="10">
        <v>12.5268</v>
      </c>
      <c r="S147" s="11">
        <f>IF(J147=1,O147,0)</f>
        <v>0</v>
      </c>
      <c r="T147" s="12">
        <f>IF(D147&lt;$R$355,K147,0)</f>
        <v>1962707460</v>
      </c>
      <c r="U147" s="13">
        <f>IF(F147&gt;16.28,O147,0)</f>
        <v>0</v>
      </c>
      <c r="V147" s="7"/>
    </row>
    <row r="148" ht="12.75" customHeight="1">
      <c r="A148" t="s" s="6">
        <v>309</v>
      </c>
      <c r="B148" t="s" s="6">
        <v>310</v>
      </c>
      <c r="C148" t="s" s="6">
        <v>18</v>
      </c>
      <c r="D148" s="7">
        <v>19.45</v>
      </c>
      <c r="E148" s="7">
        <v>0</v>
      </c>
      <c r="F148" s="7">
        <v>19.45</v>
      </c>
      <c r="G148" s="7">
        <v>19.45</v>
      </c>
      <c r="H148" s="7">
        <v>19.45</v>
      </c>
      <c r="I148" s="7"/>
      <c r="J148" s="8">
        <f>IF(D148=F148,0,1)</f>
        <v>0</v>
      </c>
      <c r="K148" s="9">
        <v>953997452</v>
      </c>
      <c r="L148" s="9">
        <v>88016232</v>
      </c>
      <c r="M148" s="9">
        <v>38822617</v>
      </c>
      <c r="N148" s="9">
        <v>32911760</v>
      </c>
      <c r="O148" s="9">
        <f>L148+M148+N148</f>
        <v>159750609</v>
      </c>
      <c r="P148" s="9">
        <v>1113748061</v>
      </c>
      <c r="Q148" s="10">
        <v>85.65649999999999</v>
      </c>
      <c r="R148" s="10">
        <v>14.3435</v>
      </c>
      <c r="S148" s="11">
        <f>IF(J148=1,O148,0)</f>
        <v>0</v>
      </c>
      <c r="T148" s="12">
        <f>IF(D148&lt;$R$355,K148,0)</f>
        <v>0</v>
      </c>
      <c r="U148" s="13">
        <f>IF(F148&gt;16.28,O148,0)</f>
        <v>159750609</v>
      </c>
      <c r="V148" s="7"/>
    </row>
    <row r="149" ht="12.75" customHeight="1">
      <c r="A149" t="s" s="6">
        <v>311</v>
      </c>
      <c r="B149" t="s" s="6">
        <v>312</v>
      </c>
      <c r="C149" t="s" s="6">
        <v>18</v>
      </c>
      <c r="D149" s="7">
        <v>19.1</v>
      </c>
      <c r="E149" s="7">
        <v>0</v>
      </c>
      <c r="F149" s="7">
        <v>19.1</v>
      </c>
      <c r="G149" s="7">
        <v>19.1</v>
      </c>
      <c r="H149" s="7">
        <v>19.1</v>
      </c>
      <c r="I149" s="7"/>
      <c r="J149" s="8">
        <f>IF(D149=F149,0,1)</f>
        <v>0</v>
      </c>
      <c r="K149" s="9">
        <v>376242491</v>
      </c>
      <c r="L149" s="9">
        <v>47653881</v>
      </c>
      <c r="M149" s="9">
        <v>5575700</v>
      </c>
      <c r="N149" s="9">
        <v>24274866</v>
      </c>
      <c r="O149" s="9">
        <f>L149+M149+N149</f>
        <v>77504447</v>
      </c>
      <c r="P149" s="9">
        <v>453746938</v>
      </c>
      <c r="Q149" s="10">
        <v>82.919</v>
      </c>
      <c r="R149" s="10">
        <v>17.081</v>
      </c>
      <c r="S149" s="11">
        <f>IF(J149=1,O149,0)</f>
        <v>0</v>
      </c>
      <c r="T149" s="12">
        <f>IF(D149&lt;$R$355,K149,0)</f>
        <v>0</v>
      </c>
      <c r="U149" s="13">
        <f>IF(F149&gt;16.28,O149,0)</f>
        <v>77504447</v>
      </c>
      <c r="V149" s="7"/>
    </row>
    <row r="150" ht="12.75" customHeight="1">
      <c r="A150" t="s" s="6">
        <v>313</v>
      </c>
      <c r="B150" t="s" s="6">
        <v>314</v>
      </c>
      <c r="C150" t="s" s="6">
        <v>18</v>
      </c>
      <c r="D150" s="7">
        <v>11.44</v>
      </c>
      <c r="E150" s="7">
        <v>0</v>
      </c>
      <c r="F150" s="7">
        <v>24.21</v>
      </c>
      <c r="G150" s="7">
        <v>24.21</v>
      </c>
      <c r="H150" s="7">
        <v>24.21</v>
      </c>
      <c r="I150" s="7"/>
      <c r="J150" s="8">
        <f>IF(D150=F150,0,1)</f>
        <v>1</v>
      </c>
      <c r="K150" s="9">
        <v>4774078671</v>
      </c>
      <c r="L150" s="9">
        <v>476772165</v>
      </c>
      <c r="M150" s="9">
        <v>286076096</v>
      </c>
      <c r="N150" s="9">
        <v>337526690</v>
      </c>
      <c r="O150" s="9">
        <f>L150+M150+N150</f>
        <v>1100374951</v>
      </c>
      <c r="P150" s="9">
        <v>5874453622</v>
      </c>
      <c r="Q150" s="10">
        <v>81.2685</v>
      </c>
      <c r="R150" s="10">
        <v>18.7315</v>
      </c>
      <c r="S150" s="11">
        <f>IF(J150=1,O150,0)</f>
        <v>1100374951</v>
      </c>
      <c r="T150" s="12">
        <f>IF(D150&lt;$R$355,K150,0)</f>
        <v>4774078671</v>
      </c>
      <c r="U150" s="13">
        <f>IF(F150&gt;16.28,O150,0)</f>
        <v>1100374951</v>
      </c>
      <c r="V150" s="7"/>
    </row>
    <row r="151" ht="12.75" customHeight="1">
      <c r="A151" t="s" s="6">
        <v>315</v>
      </c>
      <c r="B151" t="s" s="6">
        <v>316</v>
      </c>
      <c r="C151" t="s" s="6">
        <v>18</v>
      </c>
      <c r="D151" s="7">
        <v>13.65</v>
      </c>
      <c r="E151" s="7">
        <v>0</v>
      </c>
      <c r="F151" s="7">
        <v>13.65</v>
      </c>
      <c r="G151" s="7">
        <v>13.65</v>
      </c>
      <c r="H151" s="7">
        <v>13.65</v>
      </c>
      <c r="I151" s="7"/>
      <c r="J151" s="8">
        <f>IF(D151=F151,0,1)</f>
        <v>0</v>
      </c>
      <c r="K151" s="9">
        <v>730223755</v>
      </c>
      <c r="L151" s="9">
        <v>185960778</v>
      </c>
      <c r="M151" s="9">
        <v>53712669</v>
      </c>
      <c r="N151" s="9">
        <v>100744390</v>
      </c>
      <c r="O151" s="9">
        <f>L151+M151+N151</f>
        <v>340417837</v>
      </c>
      <c r="P151" s="9">
        <v>1070641592</v>
      </c>
      <c r="Q151" s="10">
        <v>68.2043</v>
      </c>
      <c r="R151" s="10">
        <v>31.7957</v>
      </c>
      <c r="S151" s="11">
        <f>IF(J151=1,O151,0)</f>
        <v>0</v>
      </c>
      <c r="T151" s="12">
        <f>IF(D151&lt;$R$355,K151,0)</f>
        <v>730223755</v>
      </c>
      <c r="U151" s="13">
        <f>IF(F151&gt;16.28,O151,0)</f>
        <v>0</v>
      </c>
      <c r="V151" s="7"/>
    </row>
    <row r="152" ht="12.75" customHeight="1">
      <c r="A152" t="s" s="6">
        <v>317</v>
      </c>
      <c r="B152" t="s" s="6">
        <v>318</v>
      </c>
      <c r="C152" t="s" s="6">
        <v>18</v>
      </c>
      <c r="D152" s="7">
        <v>13.99</v>
      </c>
      <c r="E152" s="7">
        <v>0</v>
      </c>
      <c r="F152" s="7">
        <v>13.99</v>
      </c>
      <c r="G152" s="7">
        <v>13.99</v>
      </c>
      <c r="H152" s="7">
        <v>13.99</v>
      </c>
      <c r="I152" s="7"/>
      <c r="J152" s="8">
        <f>IF(D152=F152,0,1)</f>
        <v>0</v>
      </c>
      <c r="K152" s="9">
        <v>1108680650</v>
      </c>
      <c r="L152" s="9">
        <v>66809994</v>
      </c>
      <c r="M152" s="9">
        <v>27455972</v>
      </c>
      <c r="N152" s="9">
        <v>51435190</v>
      </c>
      <c r="O152" s="9">
        <f>L152+M152+N152</f>
        <v>145701156</v>
      </c>
      <c r="P152" s="9">
        <v>1254381806</v>
      </c>
      <c r="Q152" s="10">
        <v>88.38460000000001</v>
      </c>
      <c r="R152" s="10">
        <v>11.6154</v>
      </c>
      <c r="S152" s="11">
        <f>IF(J152=1,O152,0)</f>
        <v>0</v>
      </c>
      <c r="T152" s="12">
        <f>IF(D152&lt;$R$355,K152,0)</f>
        <v>1108680650</v>
      </c>
      <c r="U152" s="13">
        <f>IF(F152&gt;16.28,O152,0)</f>
        <v>0</v>
      </c>
      <c r="V152" s="7"/>
    </row>
    <row r="153" ht="12.75" customHeight="1">
      <c r="A153" t="s" s="6">
        <v>319</v>
      </c>
      <c r="B153" t="s" s="6">
        <v>320</v>
      </c>
      <c r="C153" t="s" s="6">
        <v>18</v>
      </c>
      <c r="D153" s="7">
        <v>10.84</v>
      </c>
      <c r="E153" s="7">
        <v>0</v>
      </c>
      <c r="F153" s="7">
        <v>13.46</v>
      </c>
      <c r="G153" s="7">
        <v>13.46</v>
      </c>
      <c r="H153" s="7">
        <v>13.46</v>
      </c>
      <c r="I153" s="7"/>
      <c r="J153" s="8">
        <f>IF(D153=F153,0,1)</f>
        <v>1</v>
      </c>
      <c r="K153" s="9">
        <v>1124723246</v>
      </c>
      <c r="L153" s="9">
        <v>245020674</v>
      </c>
      <c r="M153" s="9">
        <v>9692400</v>
      </c>
      <c r="N153" s="9">
        <v>58811100</v>
      </c>
      <c r="O153" s="9">
        <f>L153+M153+N153</f>
        <v>313524174</v>
      </c>
      <c r="P153" s="9">
        <v>1438247420</v>
      </c>
      <c r="Q153" s="10">
        <v>78.20099999999999</v>
      </c>
      <c r="R153" s="10">
        <v>21.799</v>
      </c>
      <c r="S153" s="11">
        <f>IF(J153=1,O153,0)</f>
        <v>313524174</v>
      </c>
      <c r="T153" s="12">
        <f>IF(D153&lt;$R$355,K153,0)</f>
        <v>1124723246</v>
      </c>
      <c r="U153" s="13">
        <f>IF(F153&gt;16.28,O153,0)</f>
        <v>0</v>
      </c>
      <c r="V153" s="7"/>
    </row>
    <row r="154" ht="12.75" customHeight="1">
      <c r="A154" t="s" s="6">
        <v>321</v>
      </c>
      <c r="B154" t="s" s="6">
        <v>322</v>
      </c>
      <c r="C154" t="s" s="6">
        <v>18</v>
      </c>
      <c r="D154" s="7">
        <v>16.56</v>
      </c>
      <c r="E154" s="7">
        <v>16.56</v>
      </c>
      <c r="F154" s="7">
        <v>16.56</v>
      </c>
      <c r="G154" s="7">
        <v>16.56</v>
      </c>
      <c r="H154" s="7">
        <v>16.56</v>
      </c>
      <c r="I154" s="7"/>
      <c r="J154" s="8">
        <f>IF(D154=F154,0,1)</f>
        <v>0</v>
      </c>
      <c r="K154" s="9">
        <v>3943261202</v>
      </c>
      <c r="L154" s="9">
        <v>491393027</v>
      </c>
      <c r="M154" s="9">
        <v>255659250</v>
      </c>
      <c r="N154" s="9">
        <v>185576200</v>
      </c>
      <c r="O154" s="9">
        <f>L154+M154+N154</f>
        <v>932628477</v>
      </c>
      <c r="P154" s="9">
        <v>4876293479</v>
      </c>
      <c r="Q154" s="10">
        <v>80.8742</v>
      </c>
      <c r="R154" s="10">
        <v>19.1258</v>
      </c>
      <c r="S154" s="11">
        <f>IF(J154=1,O154,0)</f>
        <v>0</v>
      </c>
      <c r="T154" s="12">
        <f>IF(D154&lt;$R$355,K154,0)</f>
        <v>0</v>
      </c>
      <c r="U154" s="13">
        <f>IF(F154&gt;16.28,O154,0)</f>
        <v>932628477</v>
      </c>
      <c r="V154" s="7"/>
    </row>
    <row r="155" ht="12.75" customHeight="1">
      <c r="A155" t="s" s="6">
        <v>323</v>
      </c>
      <c r="B155" t="s" s="6">
        <v>324</v>
      </c>
      <c r="C155" t="s" s="6">
        <v>18</v>
      </c>
      <c r="D155" s="7">
        <v>18.84</v>
      </c>
      <c r="E155" s="7">
        <v>0</v>
      </c>
      <c r="F155" s="7">
        <v>18.84</v>
      </c>
      <c r="G155" s="7">
        <v>18.84</v>
      </c>
      <c r="H155" s="7">
        <v>18.84</v>
      </c>
      <c r="I155" s="7"/>
      <c r="J155" s="8">
        <f>IF(D155=F155,0,1)</f>
        <v>0</v>
      </c>
      <c r="K155" s="9">
        <v>277357450</v>
      </c>
      <c r="L155" s="9">
        <v>2296261</v>
      </c>
      <c r="M155" s="9">
        <v>851000</v>
      </c>
      <c r="N155" s="9">
        <v>24129751</v>
      </c>
      <c r="O155" s="9">
        <f>L155+M155+N155</f>
        <v>27277012</v>
      </c>
      <c r="P155" s="9">
        <v>304634462</v>
      </c>
      <c r="Q155" s="10">
        <v>91.04600000000001</v>
      </c>
      <c r="R155" s="10">
        <v>8.954000000000001</v>
      </c>
      <c r="S155" s="11">
        <f>IF(J155=1,O155,0)</f>
        <v>0</v>
      </c>
      <c r="T155" s="12">
        <f>IF(D155&lt;$R$355,K155,0)</f>
        <v>0</v>
      </c>
      <c r="U155" s="13">
        <f>IF(F155&gt;16.28,O155,0)</f>
        <v>27277012</v>
      </c>
      <c r="V155" s="7"/>
    </row>
    <row r="156" ht="12.75" customHeight="1">
      <c r="A156" t="s" s="6">
        <v>325</v>
      </c>
      <c r="B156" t="s" s="6">
        <v>326</v>
      </c>
      <c r="C156" t="s" s="6">
        <v>18</v>
      </c>
      <c r="D156" s="7">
        <v>13.8</v>
      </c>
      <c r="E156" s="7">
        <v>0</v>
      </c>
      <c r="F156" s="7">
        <v>27.18</v>
      </c>
      <c r="G156" s="7">
        <v>27.18</v>
      </c>
      <c r="H156" s="7">
        <v>27.18</v>
      </c>
      <c r="I156" s="7"/>
      <c r="J156" s="8">
        <f>IF(D156=F156,0,1)</f>
        <v>1</v>
      </c>
      <c r="K156" s="9">
        <v>12224559111</v>
      </c>
      <c r="L156" s="9">
        <v>884325040</v>
      </c>
      <c r="M156" s="9">
        <v>637789800</v>
      </c>
      <c r="N156" s="9">
        <v>298261020</v>
      </c>
      <c r="O156" s="9">
        <f>L156+M156+N156</f>
        <v>1820375860</v>
      </c>
      <c r="P156" s="9">
        <v>14044934971</v>
      </c>
      <c r="Q156" s="10">
        <v>87.0389</v>
      </c>
      <c r="R156" s="10">
        <v>12.9611</v>
      </c>
      <c r="S156" s="11">
        <f>IF(J156=1,O156,0)</f>
        <v>1820375860</v>
      </c>
      <c r="T156" s="12">
        <f>IF(D156&lt;$R$355,K156,0)</f>
        <v>12224559111</v>
      </c>
      <c r="U156" s="13">
        <f>IF(F156&gt;16.28,O156,0)</f>
        <v>1820375860</v>
      </c>
      <c r="V156" s="7"/>
    </row>
    <row r="157" ht="12.75" customHeight="1">
      <c r="A157" t="s" s="6">
        <v>327</v>
      </c>
      <c r="B157" t="s" s="6">
        <v>328</v>
      </c>
      <c r="C157" t="s" s="6">
        <v>18</v>
      </c>
      <c r="D157" s="7">
        <v>16.14</v>
      </c>
      <c r="E157" s="7">
        <v>0</v>
      </c>
      <c r="F157" s="7">
        <v>16.14</v>
      </c>
      <c r="G157" s="7">
        <v>16.14</v>
      </c>
      <c r="H157" s="7">
        <v>16.14</v>
      </c>
      <c r="I157" s="7"/>
      <c r="J157" s="8">
        <f>IF(D157=F157,0,1)</f>
        <v>0</v>
      </c>
      <c r="K157" s="9">
        <v>97483418</v>
      </c>
      <c r="L157" s="9">
        <v>1470405</v>
      </c>
      <c r="M157" s="9">
        <v>239600</v>
      </c>
      <c r="N157" s="9">
        <v>3088491</v>
      </c>
      <c r="O157" s="9">
        <f>L157+M157+N157</f>
        <v>4798496</v>
      </c>
      <c r="P157" s="9">
        <v>102281914</v>
      </c>
      <c r="Q157" s="10">
        <v>95.3086</v>
      </c>
      <c r="R157" s="10">
        <v>4.6914</v>
      </c>
      <c r="S157" s="11">
        <f>IF(J157=1,O157,0)</f>
        <v>0</v>
      </c>
      <c r="T157" s="12">
        <f>IF(D157&lt;$R$355,K157,0)</f>
        <v>97483418</v>
      </c>
      <c r="U157" s="13">
        <f>IF(F157&gt;16.28,O157,0)</f>
        <v>0</v>
      </c>
      <c r="V157" s="7"/>
    </row>
    <row r="158" ht="12.75" customHeight="1">
      <c r="A158" t="s" s="6">
        <v>329</v>
      </c>
      <c r="B158" t="s" s="6">
        <v>330</v>
      </c>
      <c r="C158" t="s" s="6">
        <v>18</v>
      </c>
      <c r="D158" s="7">
        <v>14.93</v>
      </c>
      <c r="E158" s="7">
        <v>0</v>
      </c>
      <c r="F158" s="7">
        <v>20.77</v>
      </c>
      <c r="G158" s="7">
        <v>20.77</v>
      </c>
      <c r="H158" s="7">
        <v>20.77</v>
      </c>
      <c r="I158" s="7"/>
      <c r="J158" s="8">
        <f>IF(D158=F158,0,1)</f>
        <v>1</v>
      </c>
      <c r="K158" s="9">
        <v>2254863838</v>
      </c>
      <c r="L158" s="9">
        <v>39849419</v>
      </c>
      <c r="M158" s="9">
        <v>3566269</v>
      </c>
      <c r="N158" s="9">
        <v>44053750</v>
      </c>
      <c r="O158" s="9">
        <f>L158+M158+N158</f>
        <v>87469438</v>
      </c>
      <c r="P158" s="9">
        <v>2342333276</v>
      </c>
      <c r="Q158" s="10">
        <v>96.2657</v>
      </c>
      <c r="R158" s="10">
        <v>3.7343</v>
      </c>
      <c r="S158" s="11">
        <f>IF(J158=1,O158,0)</f>
        <v>87469438</v>
      </c>
      <c r="T158" s="12">
        <f>IF(D158&lt;$R$355,K158,0)</f>
        <v>2254863838</v>
      </c>
      <c r="U158" s="13">
        <f>IF(F158&gt;16.28,O158,0)</f>
        <v>87469438</v>
      </c>
      <c r="V158" s="7"/>
    </row>
    <row r="159" ht="12.75" customHeight="1">
      <c r="A159" t="s" s="6">
        <v>331</v>
      </c>
      <c r="B159" t="s" s="6">
        <v>332</v>
      </c>
      <c r="C159" t="s" s="6">
        <v>18</v>
      </c>
      <c r="D159" s="7">
        <v>17.71</v>
      </c>
      <c r="E159" s="7">
        <v>0</v>
      </c>
      <c r="F159" s="7">
        <v>28.05</v>
      </c>
      <c r="G159" s="7">
        <v>28.05</v>
      </c>
      <c r="H159" s="7">
        <v>28.05</v>
      </c>
      <c r="I159" s="7"/>
      <c r="J159" s="8">
        <f>IF(D159=F159,0,1)</f>
        <v>1</v>
      </c>
      <c r="K159" s="9">
        <v>1812860459</v>
      </c>
      <c r="L159" s="9">
        <v>156160468</v>
      </c>
      <c r="M159" s="9">
        <v>247996225</v>
      </c>
      <c r="N159" s="9">
        <v>61290790</v>
      </c>
      <c r="O159" s="9">
        <f>L159+M159+N159</f>
        <v>465447483</v>
      </c>
      <c r="P159" s="9">
        <v>2278307942</v>
      </c>
      <c r="Q159" s="10">
        <v>79.5705</v>
      </c>
      <c r="R159" s="10">
        <v>20.4295</v>
      </c>
      <c r="S159" s="11">
        <f>IF(J159=1,O159,0)</f>
        <v>465447483</v>
      </c>
      <c r="T159" s="12">
        <f>IF(D159&lt;$R$355,K159,0)</f>
        <v>0</v>
      </c>
      <c r="U159" s="13">
        <f>IF(F159&gt;16.28,O159,0)</f>
        <v>465447483</v>
      </c>
      <c r="V159" s="7"/>
    </row>
    <row r="160" ht="12.75" customHeight="1">
      <c r="A160" t="s" s="6">
        <v>333</v>
      </c>
      <c r="B160" t="s" s="6">
        <v>334</v>
      </c>
      <c r="C160" t="s" s="6">
        <v>18</v>
      </c>
      <c r="D160" s="7">
        <v>24.64</v>
      </c>
      <c r="E160" s="7">
        <v>0</v>
      </c>
      <c r="F160" s="7">
        <v>24.64</v>
      </c>
      <c r="G160" s="7">
        <v>24.64</v>
      </c>
      <c r="H160" s="7">
        <v>24.64</v>
      </c>
      <c r="I160" s="7"/>
      <c r="J160" s="8">
        <f>IF(D160=F160,0,1)</f>
        <v>0</v>
      </c>
      <c r="K160" s="9">
        <v>2217324300</v>
      </c>
      <c r="L160" s="9">
        <v>85230100</v>
      </c>
      <c r="M160" s="9">
        <v>4024000</v>
      </c>
      <c r="N160" s="9">
        <v>67213517</v>
      </c>
      <c r="O160" s="9">
        <f>L160+M160+N160</f>
        <v>156467617</v>
      </c>
      <c r="P160" s="9">
        <v>2373791917</v>
      </c>
      <c r="Q160" s="10">
        <v>93.4085</v>
      </c>
      <c r="R160" s="10">
        <v>6.5915</v>
      </c>
      <c r="S160" s="11">
        <f>IF(J160=1,O160,0)</f>
        <v>0</v>
      </c>
      <c r="T160" s="12">
        <f>IF(D160&lt;$R$355,K160,0)</f>
        <v>0</v>
      </c>
      <c r="U160" s="13">
        <f>IF(F160&gt;16.28,O160,0)</f>
        <v>156467617</v>
      </c>
      <c r="V160" s="7"/>
    </row>
    <row r="161" ht="12.75" customHeight="1">
      <c r="A161" t="s" s="6">
        <v>335</v>
      </c>
      <c r="B161" t="s" s="6">
        <v>336</v>
      </c>
      <c r="C161" t="s" s="6">
        <v>18</v>
      </c>
      <c r="D161" s="7">
        <v>12.69</v>
      </c>
      <c r="E161" s="7">
        <v>0</v>
      </c>
      <c r="F161" s="7">
        <v>25.18</v>
      </c>
      <c r="G161" s="7">
        <v>25.18</v>
      </c>
      <c r="H161" s="7">
        <v>25.18</v>
      </c>
      <c r="I161" s="7"/>
      <c r="J161" s="8">
        <f>IF(D161=F161,0,1)</f>
        <v>1</v>
      </c>
      <c r="K161" s="9">
        <v>9223302839</v>
      </c>
      <c r="L161" s="9">
        <v>658474473</v>
      </c>
      <c r="M161" s="9">
        <v>386250249</v>
      </c>
      <c r="N161" s="9">
        <v>405735094</v>
      </c>
      <c r="O161" s="9">
        <f>L161+M161+N161</f>
        <v>1450459816</v>
      </c>
      <c r="P161" s="9">
        <v>10673762655</v>
      </c>
      <c r="Q161" s="10">
        <v>86.411</v>
      </c>
      <c r="R161" s="10">
        <v>13.589</v>
      </c>
      <c r="S161" s="11">
        <f>IF(J161=1,O161,0)</f>
        <v>1450459816</v>
      </c>
      <c r="T161" s="12">
        <f>IF(D161&lt;$R$355,K161,0)</f>
        <v>9223302839</v>
      </c>
      <c r="U161" s="13">
        <f>IF(F161&gt;16.28,O161,0)</f>
        <v>1450459816</v>
      </c>
      <c r="V161" s="7"/>
    </row>
    <row r="162" ht="12.75" customHeight="1">
      <c r="A162" t="s" s="6">
        <v>337</v>
      </c>
      <c r="B162" t="s" s="6">
        <v>338</v>
      </c>
      <c r="C162" t="s" s="6">
        <v>18</v>
      </c>
      <c r="D162" s="7">
        <v>19.99</v>
      </c>
      <c r="E162" s="7">
        <v>0</v>
      </c>
      <c r="F162" s="7">
        <v>19.99</v>
      </c>
      <c r="G162" s="7">
        <v>19.99</v>
      </c>
      <c r="H162" s="7">
        <v>19.99</v>
      </c>
      <c r="I162" s="7"/>
      <c r="J162" s="8">
        <f>IF(D162=F162,0,1)</f>
        <v>0</v>
      </c>
      <c r="K162" s="9">
        <v>1862073973</v>
      </c>
      <c r="L162" s="9">
        <v>179568077</v>
      </c>
      <c r="M162" s="9">
        <v>65291490</v>
      </c>
      <c r="N162" s="9">
        <v>229559030</v>
      </c>
      <c r="O162" s="9">
        <f>L162+M162+N162</f>
        <v>474418597</v>
      </c>
      <c r="P162" s="9">
        <v>2336492570</v>
      </c>
      <c r="Q162" s="10">
        <v>79.6953</v>
      </c>
      <c r="R162" s="10">
        <v>20.3047</v>
      </c>
      <c r="S162" s="11">
        <f>IF(J162=1,O162,0)</f>
        <v>0</v>
      </c>
      <c r="T162" s="12">
        <f>IF(D162&lt;$R$355,K162,0)</f>
        <v>0</v>
      </c>
      <c r="U162" s="13">
        <f>IF(F162&gt;16.28,O162,0)</f>
        <v>474418597</v>
      </c>
      <c r="V162" s="7"/>
    </row>
    <row r="163" ht="12.75" customHeight="1">
      <c r="A163" t="s" s="6">
        <v>339</v>
      </c>
      <c r="B163" t="s" s="6">
        <v>340</v>
      </c>
      <c r="C163" t="s" s="6">
        <v>18</v>
      </c>
      <c r="D163" s="7">
        <v>17.19</v>
      </c>
      <c r="E163" s="7">
        <v>0</v>
      </c>
      <c r="F163" s="7">
        <v>17.19</v>
      </c>
      <c r="G163" s="7">
        <v>17.19</v>
      </c>
      <c r="H163" s="7">
        <v>17.19</v>
      </c>
      <c r="I163" s="7"/>
      <c r="J163" s="8">
        <f>IF(D163=F163,0,1)</f>
        <v>0</v>
      </c>
      <c r="K163" s="9">
        <v>1587173648</v>
      </c>
      <c r="L163" s="9">
        <v>75178002</v>
      </c>
      <c r="M163" s="9">
        <v>24608600</v>
      </c>
      <c r="N163" s="9">
        <v>55708580</v>
      </c>
      <c r="O163" s="9">
        <f>L163+M163+N163</f>
        <v>155495182</v>
      </c>
      <c r="P163" s="9">
        <v>1742668830</v>
      </c>
      <c r="Q163" s="10">
        <v>91.0772</v>
      </c>
      <c r="R163" s="10">
        <v>8.922800000000001</v>
      </c>
      <c r="S163" s="11">
        <f>IF(J163=1,O163,0)</f>
        <v>0</v>
      </c>
      <c r="T163" s="12">
        <f>IF(D163&lt;$R$355,K163,0)</f>
        <v>0</v>
      </c>
      <c r="U163" s="13">
        <f>IF(F163&gt;16.28,O163,0)</f>
        <v>155495182</v>
      </c>
      <c r="V163" s="7"/>
    </row>
    <row r="164" ht="12.75" customHeight="1">
      <c r="A164" t="s" s="6">
        <v>341</v>
      </c>
      <c r="B164" t="s" s="6">
        <v>342</v>
      </c>
      <c r="C164" t="s" s="6">
        <v>18</v>
      </c>
      <c r="D164" s="7">
        <v>12.43</v>
      </c>
      <c r="E164" s="7">
        <v>0</v>
      </c>
      <c r="F164" s="7">
        <v>23.7</v>
      </c>
      <c r="G164" s="7">
        <v>23.7</v>
      </c>
      <c r="H164" s="7">
        <v>23.7</v>
      </c>
      <c r="I164" s="7"/>
      <c r="J164" s="8">
        <f>IF(D164=F164,0,1)</f>
        <v>1</v>
      </c>
      <c r="K164" s="9">
        <v>9844692454</v>
      </c>
      <c r="L164" s="9">
        <v>599882541</v>
      </c>
      <c r="M164" s="9">
        <v>177473205</v>
      </c>
      <c r="N164" s="9">
        <v>300305450</v>
      </c>
      <c r="O164" s="9">
        <f>L164+M164+N164</f>
        <v>1077661196</v>
      </c>
      <c r="P164" s="9">
        <v>10922353650</v>
      </c>
      <c r="Q164" s="10">
        <v>90.13339999999999</v>
      </c>
      <c r="R164" s="10">
        <v>9.8666</v>
      </c>
      <c r="S164" s="11">
        <f>IF(J164=1,O164,0)</f>
        <v>1077661196</v>
      </c>
      <c r="T164" s="12">
        <f>IF(D164&lt;$R$355,K164,0)</f>
        <v>9844692454</v>
      </c>
      <c r="U164" s="13">
        <f>IF(F164&gt;16.28,O164,0)</f>
        <v>1077661196</v>
      </c>
      <c r="V164" s="7"/>
    </row>
    <row r="165" ht="12.75" customHeight="1">
      <c r="A165" t="s" s="6">
        <v>343</v>
      </c>
      <c r="B165" t="s" s="6">
        <v>344</v>
      </c>
      <c r="C165" t="s" s="6">
        <v>18</v>
      </c>
      <c r="D165" s="7">
        <v>11.99</v>
      </c>
      <c r="E165" s="7">
        <v>0</v>
      </c>
      <c r="F165" s="7">
        <v>19.32</v>
      </c>
      <c r="G165" s="7">
        <v>19.32</v>
      </c>
      <c r="H165" s="7">
        <v>19.32</v>
      </c>
      <c r="I165" s="7"/>
      <c r="J165" s="8">
        <f>IF(D165=F165,0,1)</f>
        <v>1</v>
      </c>
      <c r="K165" s="9">
        <v>3452488244</v>
      </c>
      <c r="L165" s="9">
        <v>406343279</v>
      </c>
      <c r="M165" s="9">
        <v>22552500</v>
      </c>
      <c r="N165" s="9">
        <v>52571789</v>
      </c>
      <c r="O165" s="9">
        <f>L165+M165+N165</f>
        <v>481467568</v>
      </c>
      <c r="P165" s="9">
        <v>3933955812</v>
      </c>
      <c r="Q165" s="10">
        <v>87.7612</v>
      </c>
      <c r="R165" s="10">
        <v>12.2388</v>
      </c>
      <c r="S165" s="11">
        <f>IF(J165=1,O165,0)</f>
        <v>481467568</v>
      </c>
      <c r="T165" s="12">
        <f>IF(D165&lt;$R$355,K165,0)</f>
        <v>3452488244</v>
      </c>
      <c r="U165" s="13">
        <f>IF(F165&gt;16.28,O165,0)</f>
        <v>481467568</v>
      </c>
      <c r="V165" s="7"/>
    </row>
    <row r="166" ht="12.75" customHeight="1">
      <c r="A166" t="s" s="6">
        <v>345</v>
      </c>
      <c r="B166" t="s" s="6">
        <v>346</v>
      </c>
      <c r="C166" t="s" s="6">
        <v>18</v>
      </c>
      <c r="D166" s="7">
        <v>12.35</v>
      </c>
      <c r="E166" s="7">
        <v>0</v>
      </c>
      <c r="F166" s="7">
        <v>19.17</v>
      </c>
      <c r="G166" s="7">
        <v>19.17</v>
      </c>
      <c r="H166" s="7">
        <v>19.17</v>
      </c>
      <c r="I166" s="7"/>
      <c r="J166" s="8">
        <f>IF(D166=F166,0,1)</f>
        <v>1</v>
      </c>
      <c r="K166" s="9">
        <v>8210295767</v>
      </c>
      <c r="L166" s="9">
        <v>596220995</v>
      </c>
      <c r="M166" s="9">
        <v>246386492</v>
      </c>
      <c r="N166" s="9">
        <v>230225290</v>
      </c>
      <c r="O166" s="9">
        <f>L166+M166+N166</f>
        <v>1072832777</v>
      </c>
      <c r="P166" s="9">
        <v>9283128544</v>
      </c>
      <c r="Q166" s="10">
        <v>88.4432</v>
      </c>
      <c r="R166" s="10">
        <v>11.5568</v>
      </c>
      <c r="S166" s="11">
        <f>IF(J166=1,O166,0)</f>
        <v>1072832777</v>
      </c>
      <c r="T166" s="12">
        <f>IF(D166&lt;$R$355,K166,0)</f>
        <v>8210295767</v>
      </c>
      <c r="U166" s="13">
        <f>IF(F166&gt;16.28,O166,0)</f>
        <v>1072832777</v>
      </c>
      <c r="V166" s="7"/>
    </row>
    <row r="167" ht="12.75" customHeight="1">
      <c r="A167" t="s" s="6">
        <v>347</v>
      </c>
      <c r="B167" t="s" s="6">
        <v>348</v>
      </c>
      <c r="C167" t="s" s="6">
        <v>18</v>
      </c>
      <c r="D167" s="7">
        <v>10.6</v>
      </c>
      <c r="E167" s="7">
        <v>0</v>
      </c>
      <c r="F167" s="7">
        <v>10.6</v>
      </c>
      <c r="G167" s="7">
        <v>10.6</v>
      </c>
      <c r="H167" s="7">
        <v>10.6</v>
      </c>
      <c r="I167" s="7"/>
      <c r="J167" s="8">
        <f>IF(D167=F167,0,1)</f>
        <v>0</v>
      </c>
      <c r="K167" s="9">
        <v>2649761580</v>
      </c>
      <c r="L167" s="9">
        <v>111966416</v>
      </c>
      <c r="M167" s="9">
        <v>5583100</v>
      </c>
      <c r="N167" s="9">
        <v>68153580</v>
      </c>
      <c r="O167" s="9">
        <f>L167+M167+N167</f>
        <v>185703096</v>
      </c>
      <c r="P167" s="9">
        <v>2835464676</v>
      </c>
      <c r="Q167" s="10">
        <v>93.4507</v>
      </c>
      <c r="R167" s="10">
        <v>6.5493</v>
      </c>
      <c r="S167" s="11">
        <f>IF(J167=1,O167,0)</f>
        <v>0</v>
      </c>
      <c r="T167" s="12">
        <f>IF(D167&lt;$R$355,K167,0)</f>
        <v>2649761580</v>
      </c>
      <c r="U167" s="13">
        <f>IF(F167&gt;16.28,O167,0)</f>
        <v>0</v>
      </c>
      <c r="V167" s="7"/>
    </row>
    <row r="168" ht="12.75" customHeight="1">
      <c r="A168" t="s" s="6">
        <v>349</v>
      </c>
      <c r="B168" t="s" s="6">
        <v>350</v>
      </c>
      <c r="C168" t="s" s="6">
        <v>18</v>
      </c>
      <c r="D168" s="7">
        <v>15.17</v>
      </c>
      <c r="E168" s="7">
        <v>0</v>
      </c>
      <c r="F168" s="7">
        <v>18.88</v>
      </c>
      <c r="G168" s="7">
        <v>18.88</v>
      </c>
      <c r="H168" s="7">
        <v>18.88</v>
      </c>
      <c r="I168" s="7"/>
      <c r="J168" s="8">
        <f>IF(D168=F168,0,1)</f>
        <v>1</v>
      </c>
      <c r="K168" s="9">
        <v>3510046069</v>
      </c>
      <c r="L168" s="9">
        <v>344325831</v>
      </c>
      <c r="M168" s="9">
        <v>558248400</v>
      </c>
      <c r="N168" s="9">
        <v>112949780</v>
      </c>
      <c r="O168" s="9">
        <f>L168+M168+N168</f>
        <v>1015524011</v>
      </c>
      <c r="P168" s="9">
        <v>4525570080</v>
      </c>
      <c r="Q168" s="10">
        <v>77.5603</v>
      </c>
      <c r="R168" s="10">
        <v>22.4397</v>
      </c>
      <c r="S168" s="11">
        <f>IF(J168=1,O168,0)</f>
        <v>1015524011</v>
      </c>
      <c r="T168" s="12">
        <f>IF(D168&lt;$R$355,K168,0)</f>
        <v>3510046069</v>
      </c>
      <c r="U168" s="13">
        <f>IF(F168&gt;16.28,O168,0)</f>
        <v>1015524011</v>
      </c>
      <c r="V168" s="7"/>
    </row>
    <row r="169" ht="12.75" customHeight="1">
      <c r="A169" t="s" s="6">
        <v>351</v>
      </c>
      <c r="B169" t="s" s="6">
        <v>352</v>
      </c>
      <c r="C169" t="s" s="6">
        <v>18</v>
      </c>
      <c r="D169" s="7">
        <v>10.52</v>
      </c>
      <c r="E169" s="7">
        <v>0</v>
      </c>
      <c r="F169" s="7">
        <v>10.52</v>
      </c>
      <c r="G169" s="7">
        <v>10.52</v>
      </c>
      <c r="H169" s="7">
        <v>10.52</v>
      </c>
      <c r="I169" s="7"/>
      <c r="J169" s="8">
        <f>IF(D169=F169,0,1)</f>
        <v>0</v>
      </c>
      <c r="K169" s="9">
        <v>6893368297</v>
      </c>
      <c r="L169" s="9">
        <v>257038911</v>
      </c>
      <c r="M169" s="9">
        <v>17593000</v>
      </c>
      <c r="N169" s="9">
        <v>83162860</v>
      </c>
      <c r="O169" s="9">
        <f>L169+M169+N169</f>
        <v>357794771</v>
      </c>
      <c r="P169" s="9">
        <v>7251163068</v>
      </c>
      <c r="Q169" s="10">
        <v>95.06570000000001</v>
      </c>
      <c r="R169" s="10">
        <v>4.9343</v>
      </c>
      <c r="S169" s="11">
        <f>IF(J169=1,O169,0)</f>
        <v>0</v>
      </c>
      <c r="T169" s="12">
        <f>IF(D169&lt;$R$355,K169,0)</f>
        <v>6893368297</v>
      </c>
      <c r="U169" s="13">
        <f>IF(F169&gt;16.28,O169,0)</f>
        <v>0</v>
      </c>
      <c r="V169" s="7"/>
    </row>
    <row r="170" ht="12.75" customHeight="1">
      <c r="A170" t="s" s="6">
        <v>353</v>
      </c>
      <c r="B170" t="s" s="6">
        <v>354</v>
      </c>
      <c r="C170" t="s" s="6">
        <v>18</v>
      </c>
      <c r="D170" s="7">
        <v>10.85</v>
      </c>
      <c r="E170" s="7">
        <v>0</v>
      </c>
      <c r="F170" s="7">
        <v>10.85</v>
      </c>
      <c r="G170" s="7">
        <v>10.85</v>
      </c>
      <c r="H170" s="7">
        <v>10.85</v>
      </c>
      <c r="I170" s="7"/>
      <c r="J170" s="8">
        <f>IF(D170=F170,0,1)</f>
        <v>0</v>
      </c>
      <c r="K170" s="9">
        <v>1831241009</v>
      </c>
      <c r="L170" s="9">
        <v>76946025</v>
      </c>
      <c r="M170" s="9">
        <v>16625300</v>
      </c>
      <c r="N170" s="9">
        <v>40768344</v>
      </c>
      <c r="O170" s="9">
        <f>L170+M170+N170</f>
        <v>134339669</v>
      </c>
      <c r="P170" s="9">
        <v>1965580678</v>
      </c>
      <c r="Q170" s="10">
        <v>93.16540000000001</v>
      </c>
      <c r="R170" s="10">
        <v>6.8346</v>
      </c>
      <c r="S170" s="11">
        <f>IF(J170=1,O170,0)</f>
        <v>0</v>
      </c>
      <c r="T170" s="12">
        <f>IF(D170&lt;$R$355,K170,0)</f>
        <v>1831241009</v>
      </c>
      <c r="U170" s="13">
        <f>IF(F170&gt;16.28,O170,0)</f>
        <v>0</v>
      </c>
      <c r="V170" s="7"/>
    </row>
    <row r="171" ht="12.75" customHeight="1">
      <c r="A171" t="s" s="6">
        <v>355</v>
      </c>
      <c r="B171" t="s" s="6">
        <v>356</v>
      </c>
      <c r="C171" t="s" s="6">
        <v>18</v>
      </c>
      <c r="D171" s="7">
        <v>13.12</v>
      </c>
      <c r="E171" s="7">
        <v>0</v>
      </c>
      <c r="F171" s="7">
        <v>22.17</v>
      </c>
      <c r="G171" s="7">
        <v>22.17</v>
      </c>
      <c r="H171" s="7">
        <v>22.17</v>
      </c>
      <c r="I171" s="7"/>
      <c r="J171" s="8">
        <f>IF(D171=F171,0,1)</f>
        <v>1</v>
      </c>
      <c r="K171" s="9">
        <v>4899698776</v>
      </c>
      <c r="L171" s="9">
        <v>1157201619</v>
      </c>
      <c r="M171" s="9">
        <v>625607054</v>
      </c>
      <c r="N171" s="9">
        <v>314153340</v>
      </c>
      <c r="O171" s="9">
        <f>L171+M171+N171</f>
        <v>2096962013</v>
      </c>
      <c r="P171" s="9">
        <v>6996660789</v>
      </c>
      <c r="Q171" s="10">
        <v>70.0291</v>
      </c>
      <c r="R171" s="10">
        <v>29.9709</v>
      </c>
      <c r="S171" s="11">
        <f>IF(J171=1,O171,0)</f>
        <v>2096962013</v>
      </c>
      <c r="T171" s="12">
        <f>IF(D171&lt;$R$355,K171,0)</f>
        <v>4899698776</v>
      </c>
      <c r="U171" s="13">
        <f>IF(F171&gt;16.28,O171,0)</f>
        <v>2096962013</v>
      </c>
      <c r="V171" s="7"/>
    </row>
    <row r="172" ht="12.75" customHeight="1">
      <c r="A172" t="s" s="6">
        <v>357</v>
      </c>
      <c r="B172" t="s" s="6">
        <v>358</v>
      </c>
      <c r="C172" t="s" s="6">
        <v>18</v>
      </c>
      <c r="D172" s="7">
        <v>12.95</v>
      </c>
      <c r="E172" s="7">
        <v>0</v>
      </c>
      <c r="F172" s="7">
        <v>12.95</v>
      </c>
      <c r="G172" s="7">
        <v>12.95</v>
      </c>
      <c r="H172" s="7">
        <v>12.95</v>
      </c>
      <c r="I172" s="7"/>
      <c r="J172" s="8">
        <f>IF(D172=F172,0,1)</f>
        <v>0</v>
      </c>
      <c r="K172" s="9">
        <v>5455525859</v>
      </c>
      <c r="L172" s="9">
        <v>262141383</v>
      </c>
      <c r="M172" s="9">
        <v>56794500</v>
      </c>
      <c r="N172" s="9">
        <v>100633340</v>
      </c>
      <c r="O172" s="9">
        <f>L172+M172+N172</f>
        <v>419569223</v>
      </c>
      <c r="P172" s="9">
        <v>5875095082</v>
      </c>
      <c r="Q172" s="10">
        <v>92.85850000000001</v>
      </c>
      <c r="R172" s="10">
        <v>7.1415</v>
      </c>
      <c r="S172" s="11">
        <f>IF(J172=1,O172,0)</f>
        <v>0</v>
      </c>
      <c r="T172" s="12">
        <f>IF(D172&lt;$R$355,K172,0)</f>
        <v>5455525859</v>
      </c>
      <c r="U172" s="13">
        <f>IF(F172&gt;16.28,O172,0)</f>
        <v>0</v>
      </c>
      <c r="V172" s="7"/>
    </row>
    <row r="173" ht="12.75" customHeight="1">
      <c r="A173" t="s" s="6">
        <v>359</v>
      </c>
      <c r="B173" t="s" s="6">
        <v>360</v>
      </c>
      <c r="C173" t="s" s="6">
        <v>18</v>
      </c>
      <c r="D173" s="7">
        <v>8.029999999999999</v>
      </c>
      <c r="E173" s="7">
        <v>8.029999999999999</v>
      </c>
      <c r="F173" s="7">
        <v>8.029999999999999</v>
      </c>
      <c r="G173" s="7">
        <v>8.029999999999999</v>
      </c>
      <c r="H173" s="7">
        <v>8.029999999999999</v>
      </c>
      <c r="I173" s="7"/>
      <c r="J173" s="8">
        <f>IF(D173=F173,0,1)</f>
        <v>0</v>
      </c>
      <c r="K173" s="9">
        <v>6046796314</v>
      </c>
      <c r="L173" s="9">
        <v>408526796</v>
      </c>
      <c r="M173" s="9">
        <v>41781100</v>
      </c>
      <c r="N173" s="9">
        <v>102763140</v>
      </c>
      <c r="O173" s="9">
        <f>L173+M173+N173</f>
        <v>553071036</v>
      </c>
      <c r="P173" s="9">
        <v>6601776250</v>
      </c>
      <c r="Q173" s="10">
        <v>91.6224</v>
      </c>
      <c r="R173" s="10">
        <v>8.377599999999999</v>
      </c>
      <c r="S173" s="11">
        <f>IF(J173=1,O173,0)</f>
        <v>0</v>
      </c>
      <c r="T173" s="12">
        <f>IF(D173&lt;$R$355,K173,0)</f>
        <v>6046796314</v>
      </c>
      <c r="U173" s="13">
        <f>IF(F173&gt;16.28,O173,0)</f>
        <v>0</v>
      </c>
      <c r="V173" s="7"/>
    </row>
    <row r="174" ht="12.75" customHeight="1">
      <c r="A174" t="s" s="6">
        <v>361</v>
      </c>
      <c r="B174" t="s" s="6">
        <v>362</v>
      </c>
      <c r="C174" t="s" s="6">
        <v>18</v>
      </c>
      <c r="D174" s="7">
        <v>12.4</v>
      </c>
      <c r="E174" s="7">
        <v>0</v>
      </c>
      <c r="F174" s="7">
        <v>12.4</v>
      </c>
      <c r="G174" s="7">
        <v>12.4</v>
      </c>
      <c r="H174" s="7">
        <v>12.4</v>
      </c>
      <c r="I174" s="7"/>
      <c r="J174" s="8">
        <f>IF(D174=F174,0,1)</f>
        <v>0</v>
      </c>
      <c r="K174" s="9">
        <v>1947771796</v>
      </c>
      <c r="L174" s="9">
        <v>62369447</v>
      </c>
      <c r="M174" s="9">
        <v>16444900</v>
      </c>
      <c r="N174" s="9">
        <v>56920179</v>
      </c>
      <c r="O174" s="9">
        <f>L174+M174+N174</f>
        <v>135734526</v>
      </c>
      <c r="P174" s="9">
        <v>2083506322</v>
      </c>
      <c r="Q174" s="10">
        <v>93.4853</v>
      </c>
      <c r="R174" s="10">
        <v>6.5147</v>
      </c>
      <c r="S174" s="11">
        <f>IF(J174=1,O174,0)</f>
        <v>0</v>
      </c>
      <c r="T174" s="12">
        <f>IF(D174&lt;$R$355,K174,0)</f>
        <v>1947771796</v>
      </c>
      <c r="U174" s="13">
        <f>IF(F174&gt;16.28,O174,0)</f>
        <v>0</v>
      </c>
      <c r="V174" s="7"/>
    </row>
    <row r="175" ht="12.75" customHeight="1">
      <c r="A175" t="s" s="6">
        <v>363</v>
      </c>
      <c r="B175" t="s" s="6">
        <v>364</v>
      </c>
      <c r="C175" t="s" s="6">
        <v>18</v>
      </c>
      <c r="D175" s="7">
        <v>20.52</v>
      </c>
      <c r="E175" s="7">
        <v>0</v>
      </c>
      <c r="F175" s="7">
        <v>27.36</v>
      </c>
      <c r="G175" s="7">
        <v>27.36</v>
      </c>
      <c r="H175" s="7">
        <v>27.36</v>
      </c>
      <c r="I175" s="7"/>
      <c r="J175" s="8">
        <f>IF(D175=F175,0,1)</f>
        <v>1</v>
      </c>
      <c r="K175" s="9">
        <v>1540867742</v>
      </c>
      <c r="L175" s="9">
        <v>83896539</v>
      </c>
      <c r="M175" s="9">
        <v>39166400</v>
      </c>
      <c r="N175" s="9">
        <v>47865096</v>
      </c>
      <c r="O175" s="9">
        <f>L175+M175+N175</f>
        <v>170928035</v>
      </c>
      <c r="P175" s="9">
        <v>1711795777</v>
      </c>
      <c r="Q175" s="10">
        <v>90.0147</v>
      </c>
      <c r="R175" s="10">
        <v>9.985300000000001</v>
      </c>
      <c r="S175" s="11">
        <f>IF(J175=1,O175,0)</f>
        <v>170928035</v>
      </c>
      <c r="T175" s="12">
        <f>IF(D175&lt;$R$355,K175,0)</f>
        <v>0</v>
      </c>
      <c r="U175" s="13">
        <f>IF(F175&gt;16.28,O175,0)</f>
        <v>170928035</v>
      </c>
      <c r="V175" s="7"/>
    </row>
    <row r="176" ht="12.75" customHeight="1">
      <c r="A176" t="s" s="6">
        <v>365</v>
      </c>
      <c r="B176" t="s" s="6">
        <v>366</v>
      </c>
      <c r="C176" t="s" s="6">
        <v>18</v>
      </c>
      <c r="D176" s="7">
        <v>17.42</v>
      </c>
      <c r="E176" s="7">
        <v>0</v>
      </c>
      <c r="F176" s="7">
        <v>17.42</v>
      </c>
      <c r="G176" s="7">
        <v>17.42</v>
      </c>
      <c r="H176" s="7">
        <v>17.42</v>
      </c>
      <c r="I176" s="7"/>
      <c r="J176" s="8">
        <f>IF(D176=F176,0,1)</f>
        <v>0</v>
      </c>
      <c r="K176" s="9">
        <v>2823833508</v>
      </c>
      <c r="L176" s="9">
        <v>93754193</v>
      </c>
      <c r="M176" s="9">
        <v>29111900</v>
      </c>
      <c r="N176" s="9">
        <v>42427890</v>
      </c>
      <c r="O176" s="9">
        <f>L176+M176+N176</f>
        <v>165293983</v>
      </c>
      <c r="P176" s="9">
        <v>2989127491</v>
      </c>
      <c r="Q176" s="10">
        <v>94.47020000000001</v>
      </c>
      <c r="R176" s="10">
        <v>5.5298</v>
      </c>
      <c r="S176" s="11">
        <f>IF(J176=1,O176,0)</f>
        <v>0</v>
      </c>
      <c r="T176" s="12">
        <f>IF(D176&lt;$R$355,K176,0)</f>
        <v>0</v>
      </c>
      <c r="U176" s="13">
        <f>IF(F176&gt;16.28,O176,0)</f>
        <v>165293983</v>
      </c>
      <c r="V176" s="7"/>
    </row>
    <row r="177" ht="12.75" customHeight="1">
      <c r="A177" t="s" s="6">
        <v>367</v>
      </c>
      <c r="B177" t="s" s="6">
        <v>368</v>
      </c>
      <c r="C177" t="s" s="6">
        <v>18</v>
      </c>
      <c r="D177" s="7">
        <v>9.01</v>
      </c>
      <c r="E177" s="7">
        <v>0</v>
      </c>
      <c r="F177" s="7">
        <v>17.23</v>
      </c>
      <c r="G177" s="7">
        <v>17.23</v>
      </c>
      <c r="H177" s="7">
        <v>17.23</v>
      </c>
      <c r="I177" s="7"/>
      <c r="J177" s="8">
        <f>IF(D177=F177,0,1)</f>
        <v>1</v>
      </c>
      <c r="K177" s="9">
        <v>11690697675</v>
      </c>
      <c r="L177" s="9">
        <v>964578525</v>
      </c>
      <c r="M177" s="9">
        <v>132454200</v>
      </c>
      <c r="N177" s="9">
        <v>230424230</v>
      </c>
      <c r="O177" s="9">
        <f>L177+M177+N177</f>
        <v>1327456955</v>
      </c>
      <c r="P177" s="9">
        <v>13018154630</v>
      </c>
      <c r="Q177" s="10">
        <v>89.803</v>
      </c>
      <c r="R177" s="10">
        <v>10.197</v>
      </c>
      <c r="S177" s="11">
        <f>IF(J177=1,O177,0)</f>
        <v>1327456955</v>
      </c>
      <c r="T177" s="12">
        <f>IF(D177&lt;$R$355,K177,0)</f>
        <v>11690697675</v>
      </c>
      <c r="U177" s="13">
        <f>IF(F177&gt;16.28,O177,0)</f>
        <v>1327456955</v>
      </c>
      <c r="V177" s="7"/>
    </row>
    <row r="178" ht="12.75" customHeight="1">
      <c r="A178" t="s" s="6">
        <v>369</v>
      </c>
      <c r="B178" t="s" s="6">
        <v>370</v>
      </c>
      <c r="C178" t="s" s="6">
        <v>18</v>
      </c>
      <c r="D178" s="7">
        <v>16.93</v>
      </c>
      <c r="E178" s="7">
        <v>0</v>
      </c>
      <c r="F178" s="7">
        <v>16.93</v>
      </c>
      <c r="G178" s="7">
        <v>16.93</v>
      </c>
      <c r="H178" s="7">
        <v>16.93</v>
      </c>
      <c r="I178" s="7"/>
      <c r="J178" s="8">
        <f>IF(D178=F178,0,1)</f>
        <v>0</v>
      </c>
      <c r="K178" s="9">
        <v>2042162866</v>
      </c>
      <c r="L178" s="9">
        <v>89248829</v>
      </c>
      <c r="M178" s="9">
        <v>303749096</v>
      </c>
      <c r="N178" s="9">
        <v>224761720</v>
      </c>
      <c r="O178" s="9">
        <f>L178+M178+N178</f>
        <v>617759645</v>
      </c>
      <c r="P178" s="9">
        <v>2659922511</v>
      </c>
      <c r="Q178" s="10">
        <v>76.7753</v>
      </c>
      <c r="R178" s="10">
        <v>23.2247</v>
      </c>
      <c r="S178" s="11">
        <f>IF(J178=1,O178,0)</f>
        <v>0</v>
      </c>
      <c r="T178" s="12">
        <f>IF(D178&lt;$R$355,K178,0)</f>
        <v>0</v>
      </c>
      <c r="U178" s="13">
        <f>IF(F178&gt;16.28,O178,0)</f>
        <v>617759645</v>
      </c>
      <c r="V178" s="7"/>
    </row>
    <row r="179" ht="12.75" customHeight="1">
      <c r="A179" t="s" s="6">
        <v>371</v>
      </c>
      <c r="B179" t="s" s="6">
        <v>372</v>
      </c>
      <c r="C179" t="s" s="6">
        <v>18</v>
      </c>
      <c r="D179" s="7">
        <v>10.57</v>
      </c>
      <c r="E179" s="7">
        <v>0</v>
      </c>
      <c r="F179" s="7">
        <v>18.03</v>
      </c>
      <c r="G179" s="7">
        <v>18.03</v>
      </c>
      <c r="H179" s="7">
        <v>18.03</v>
      </c>
      <c r="I179" s="7"/>
      <c r="J179" s="8">
        <f>IF(D179=F179,0,1)</f>
        <v>1</v>
      </c>
      <c r="K179" s="9">
        <v>6190050331</v>
      </c>
      <c r="L179" s="9">
        <v>174343349</v>
      </c>
      <c r="M179" s="9">
        <v>20820720</v>
      </c>
      <c r="N179" s="9">
        <v>123350850</v>
      </c>
      <c r="O179" s="9">
        <f>L179+M179+N179</f>
        <v>318514919</v>
      </c>
      <c r="P179" s="9">
        <v>6508565250</v>
      </c>
      <c r="Q179" s="10">
        <v>95.1062</v>
      </c>
      <c r="R179" s="10">
        <v>4.8938</v>
      </c>
      <c r="S179" s="11">
        <f>IF(J179=1,O179,0)</f>
        <v>318514919</v>
      </c>
      <c r="T179" s="12">
        <f>IF(D179&lt;$R$355,K179,0)</f>
        <v>6190050331</v>
      </c>
      <c r="U179" s="13">
        <f>IF(F179&gt;16.28,O179,0)</f>
        <v>318514919</v>
      </c>
      <c r="V179" s="7"/>
    </row>
    <row r="180" ht="12.75" customHeight="1">
      <c r="A180" t="s" s="6">
        <v>373</v>
      </c>
      <c r="B180" t="s" s="6">
        <v>374</v>
      </c>
      <c r="C180" t="s" s="6">
        <v>18</v>
      </c>
      <c r="D180" s="7">
        <v>15.41</v>
      </c>
      <c r="E180" s="7">
        <v>0</v>
      </c>
      <c r="F180" s="7">
        <v>15.41</v>
      </c>
      <c r="G180" s="7">
        <v>15.41</v>
      </c>
      <c r="H180" s="7">
        <v>15.41</v>
      </c>
      <c r="I180" s="7"/>
      <c r="J180" s="8">
        <f>IF(D180=F180,0,1)</f>
        <v>0</v>
      </c>
      <c r="K180" s="9">
        <v>1078079468</v>
      </c>
      <c r="L180" s="9">
        <v>71061662</v>
      </c>
      <c r="M180" s="9">
        <v>4403180</v>
      </c>
      <c r="N180" s="9">
        <v>57171210</v>
      </c>
      <c r="O180" s="9">
        <f>L180+M180+N180</f>
        <v>132636052</v>
      </c>
      <c r="P180" s="9">
        <v>1210715520</v>
      </c>
      <c r="Q180" s="10">
        <v>89.0448</v>
      </c>
      <c r="R180" s="10">
        <v>10.9552</v>
      </c>
      <c r="S180" s="11">
        <f>IF(J180=1,O180,0)</f>
        <v>0</v>
      </c>
      <c r="T180" s="12">
        <f>IF(D180&lt;$R$355,K180,0)</f>
        <v>1078079468</v>
      </c>
      <c r="U180" s="13">
        <f>IF(F180&gt;16.28,O180,0)</f>
        <v>0</v>
      </c>
      <c r="V180" s="7"/>
    </row>
    <row r="181" ht="12.75" customHeight="1">
      <c r="A181" t="s" s="6">
        <v>375</v>
      </c>
      <c r="B181" t="s" s="6">
        <v>376</v>
      </c>
      <c r="C181" t="s" s="6">
        <v>18</v>
      </c>
      <c r="D181" s="7">
        <v>16.34</v>
      </c>
      <c r="E181" s="7">
        <v>0</v>
      </c>
      <c r="F181" s="7">
        <v>16.34</v>
      </c>
      <c r="G181" s="7">
        <v>16.34</v>
      </c>
      <c r="H181" s="7">
        <v>16.34</v>
      </c>
      <c r="I181" s="7"/>
      <c r="J181" s="8">
        <f>IF(D181=F181,0,1)</f>
        <v>0</v>
      </c>
      <c r="K181" s="9">
        <v>964411427</v>
      </c>
      <c r="L181" s="9">
        <v>22809132</v>
      </c>
      <c r="M181" s="9">
        <v>8637160</v>
      </c>
      <c r="N181" s="9">
        <v>9945656</v>
      </c>
      <c r="O181" s="9">
        <f>L181+M181+N181</f>
        <v>41391948</v>
      </c>
      <c r="P181" s="9">
        <v>1005803375</v>
      </c>
      <c r="Q181" s="10">
        <v>95.8847</v>
      </c>
      <c r="R181" s="10">
        <v>4.1153</v>
      </c>
      <c r="S181" s="11">
        <f>IF(J181=1,O181,0)</f>
        <v>0</v>
      </c>
      <c r="T181" s="12">
        <f>IF(D181&lt;$R$355,K181,0)</f>
        <v>0</v>
      </c>
      <c r="U181" s="13">
        <f>IF(F181&gt;16.28,O181,0)</f>
        <v>41391948</v>
      </c>
      <c r="V181" s="7"/>
    </row>
    <row r="182" ht="12.75" customHeight="1">
      <c r="A182" t="s" s="6">
        <v>377</v>
      </c>
      <c r="B182" t="s" s="6">
        <v>378</v>
      </c>
      <c r="C182" t="s" s="6">
        <v>18</v>
      </c>
      <c r="D182" s="7">
        <v>13.05</v>
      </c>
      <c r="E182" s="7">
        <v>0</v>
      </c>
      <c r="F182" s="7">
        <v>25.62</v>
      </c>
      <c r="G182" s="7">
        <v>25.62</v>
      </c>
      <c r="H182" s="7">
        <v>25.62</v>
      </c>
      <c r="I182" s="7"/>
      <c r="J182" s="8">
        <f>IF(D182=F182,0,1)</f>
        <v>1</v>
      </c>
      <c r="K182" s="9">
        <v>6010378615</v>
      </c>
      <c r="L182" s="9">
        <v>523364382</v>
      </c>
      <c r="M182" s="9">
        <v>166711750</v>
      </c>
      <c r="N182" s="9">
        <v>181576000</v>
      </c>
      <c r="O182" s="9">
        <f>L182+M182+N182</f>
        <v>871652132</v>
      </c>
      <c r="P182" s="9">
        <v>6882030747</v>
      </c>
      <c r="Q182" s="10">
        <v>87.3344</v>
      </c>
      <c r="R182" s="10">
        <v>12.6656</v>
      </c>
      <c r="S182" s="11">
        <f>IF(J182=1,O182,0)</f>
        <v>871652132</v>
      </c>
      <c r="T182" s="12">
        <f>IF(D182&lt;$R$355,K182,0)</f>
        <v>6010378615</v>
      </c>
      <c r="U182" s="13">
        <f>IF(F182&gt;16.28,O182,0)</f>
        <v>871652132</v>
      </c>
      <c r="V182" s="7"/>
    </row>
    <row r="183" ht="12.75" customHeight="1">
      <c r="A183" t="s" s="6">
        <v>379</v>
      </c>
      <c r="B183" t="s" s="6">
        <v>380</v>
      </c>
      <c r="C183" t="s" s="6">
        <v>18</v>
      </c>
      <c r="D183" s="7">
        <v>15.38</v>
      </c>
      <c r="E183" s="7">
        <v>0</v>
      </c>
      <c r="F183" s="7">
        <v>16.33</v>
      </c>
      <c r="G183" s="7">
        <v>16.33</v>
      </c>
      <c r="H183" s="7">
        <v>16.33</v>
      </c>
      <c r="I183" s="7"/>
      <c r="J183" s="8">
        <f>IF(D183=F183,0,1)</f>
        <v>1</v>
      </c>
      <c r="K183" s="9">
        <v>2706906590</v>
      </c>
      <c r="L183" s="9">
        <v>436727654</v>
      </c>
      <c r="M183" s="9">
        <v>80638100</v>
      </c>
      <c r="N183" s="9">
        <v>89190800</v>
      </c>
      <c r="O183" s="9">
        <f>L183+M183+N183</f>
        <v>606556554</v>
      </c>
      <c r="P183" s="9">
        <v>3313463144</v>
      </c>
      <c r="Q183" s="10">
        <v>81.6942</v>
      </c>
      <c r="R183" s="10">
        <v>18.3058</v>
      </c>
      <c r="S183" s="11">
        <f>IF(J183=1,O183,0)</f>
        <v>606556554</v>
      </c>
      <c r="T183" s="12">
        <f>IF(D183&lt;$R$355,K183,0)</f>
        <v>2706906590</v>
      </c>
      <c r="U183" s="13">
        <f>IF(F183&gt;16.28,O183,0)</f>
        <v>606556554</v>
      </c>
      <c r="V183" s="7"/>
    </row>
    <row r="184" ht="12.75" customHeight="1">
      <c r="A184" t="s" s="6">
        <v>381</v>
      </c>
      <c r="B184" t="s" s="6">
        <v>382</v>
      </c>
      <c r="C184" t="s" s="6">
        <v>18</v>
      </c>
      <c r="D184" s="7">
        <v>17.79</v>
      </c>
      <c r="E184" s="7">
        <v>0</v>
      </c>
      <c r="F184" s="7">
        <v>17.79</v>
      </c>
      <c r="G184" s="7">
        <v>17.79</v>
      </c>
      <c r="H184" s="7">
        <v>17.79</v>
      </c>
      <c r="I184" s="7"/>
      <c r="J184" s="8">
        <f>IF(D184=F184,0,1)</f>
        <v>0</v>
      </c>
      <c r="K184" s="9">
        <v>65727141</v>
      </c>
      <c r="L184" s="9">
        <v>3132359</v>
      </c>
      <c r="M184" s="9">
        <v>24700</v>
      </c>
      <c r="N184" s="9">
        <v>3663744</v>
      </c>
      <c r="O184" s="9">
        <f>L184+M184+N184</f>
        <v>6820803</v>
      </c>
      <c r="P184" s="9">
        <v>72547944</v>
      </c>
      <c r="Q184" s="10">
        <v>90.59820000000001</v>
      </c>
      <c r="R184" s="10">
        <v>9.4018</v>
      </c>
      <c r="S184" s="11">
        <f>IF(J184=1,O184,0)</f>
        <v>0</v>
      </c>
      <c r="T184" s="12">
        <f>IF(D184&lt;$R$355,K184,0)</f>
        <v>0</v>
      </c>
      <c r="U184" s="13">
        <f>IF(F184&gt;16.28,O184,0)</f>
        <v>6820803</v>
      </c>
      <c r="V184" s="7"/>
    </row>
    <row r="185" ht="12.75" customHeight="1">
      <c r="A185" t="s" s="6">
        <v>383</v>
      </c>
      <c r="B185" t="s" s="6">
        <v>384</v>
      </c>
      <c r="C185" t="s" s="6">
        <v>18</v>
      </c>
      <c r="D185" s="7">
        <v>13.25</v>
      </c>
      <c r="E185" s="7">
        <v>0</v>
      </c>
      <c r="F185" s="7">
        <v>13.25</v>
      </c>
      <c r="G185" s="7">
        <v>13.25</v>
      </c>
      <c r="H185" s="7">
        <v>13.25</v>
      </c>
      <c r="I185" s="7"/>
      <c r="J185" s="8">
        <f>IF(D185=F185,0,1)</f>
        <v>0</v>
      </c>
      <c r="K185" s="9">
        <v>2005402067</v>
      </c>
      <c r="L185" s="9">
        <v>259982282</v>
      </c>
      <c r="M185" s="9">
        <v>132929800</v>
      </c>
      <c r="N185" s="9">
        <v>54846730</v>
      </c>
      <c r="O185" s="9">
        <f>L185+M185+N185</f>
        <v>447758812</v>
      </c>
      <c r="P185" s="9">
        <v>2453160879</v>
      </c>
      <c r="Q185" s="10">
        <v>81.74769999999999</v>
      </c>
      <c r="R185" s="10">
        <v>18.2523</v>
      </c>
      <c r="S185" s="11">
        <f>IF(J185=1,O185,0)</f>
        <v>0</v>
      </c>
      <c r="T185" s="12">
        <f>IF(D185&lt;$R$355,K185,0)</f>
        <v>2005402067</v>
      </c>
      <c r="U185" s="13">
        <f>IF(F185&gt;16.28,O185,0)</f>
        <v>0</v>
      </c>
      <c r="V185" s="7"/>
    </row>
    <row r="186" ht="12.75" customHeight="1">
      <c r="A186" t="s" s="6">
        <v>385</v>
      </c>
      <c r="B186" t="s" s="6">
        <v>386</v>
      </c>
      <c r="C186" t="s" s="6">
        <v>18</v>
      </c>
      <c r="D186" s="7">
        <v>15.39</v>
      </c>
      <c r="E186" s="7">
        <v>0</v>
      </c>
      <c r="F186" s="7">
        <v>28.44</v>
      </c>
      <c r="G186" s="7">
        <v>28.44</v>
      </c>
      <c r="H186" s="7">
        <v>28.44</v>
      </c>
      <c r="I186" s="7"/>
      <c r="J186" s="8">
        <f>IF(D186=F186,0,1)</f>
        <v>1</v>
      </c>
      <c r="K186" s="9">
        <v>3319805589</v>
      </c>
      <c r="L186" s="9">
        <v>423598742</v>
      </c>
      <c r="M186" s="9">
        <v>244610103</v>
      </c>
      <c r="N186" s="9">
        <v>161612422</v>
      </c>
      <c r="O186" s="9">
        <f>L186+M186+N186</f>
        <v>829821267</v>
      </c>
      <c r="P186" s="9">
        <v>4149626856</v>
      </c>
      <c r="Q186" s="10">
        <v>80.0025</v>
      </c>
      <c r="R186" s="10">
        <v>19.9975</v>
      </c>
      <c r="S186" s="11">
        <f>IF(J186=1,O186,0)</f>
        <v>829821267</v>
      </c>
      <c r="T186" s="12">
        <f>IF(D186&lt;$R$355,K186,0)</f>
        <v>3319805589</v>
      </c>
      <c r="U186" s="13">
        <f>IF(F186&gt;16.28,O186,0)</f>
        <v>829821267</v>
      </c>
      <c r="V186" s="7"/>
    </row>
    <row r="187" ht="12.75" customHeight="1">
      <c r="A187" t="s" s="6">
        <v>387</v>
      </c>
      <c r="B187" t="s" s="6">
        <v>388</v>
      </c>
      <c r="C187" t="s" s="6">
        <v>18</v>
      </c>
      <c r="D187" s="7">
        <v>15</v>
      </c>
      <c r="E187" s="7">
        <v>0</v>
      </c>
      <c r="F187" s="7">
        <v>15</v>
      </c>
      <c r="G187" s="7">
        <v>15</v>
      </c>
      <c r="H187" s="7">
        <v>15</v>
      </c>
      <c r="I187" s="7"/>
      <c r="J187" s="8">
        <f>IF(D187=F187,0,1)</f>
        <v>0</v>
      </c>
      <c r="K187" s="9">
        <v>1547374572</v>
      </c>
      <c r="L187" s="9">
        <v>212090219</v>
      </c>
      <c r="M187" s="9">
        <v>85948022</v>
      </c>
      <c r="N187" s="9">
        <v>165227762</v>
      </c>
      <c r="O187" s="9">
        <f>L187+M187+N187</f>
        <v>463266003</v>
      </c>
      <c r="P187" s="9">
        <v>2010640575</v>
      </c>
      <c r="Q187" s="10">
        <v>76.9593</v>
      </c>
      <c r="R187" s="10">
        <v>23.0407</v>
      </c>
      <c r="S187" s="11">
        <f>IF(J187=1,O187,0)</f>
        <v>0</v>
      </c>
      <c r="T187" s="12">
        <f>IF(D187&lt;$R$355,K187,0)</f>
        <v>1547374572</v>
      </c>
      <c r="U187" s="13">
        <f>IF(F187&gt;16.28,O187,0)</f>
        <v>0</v>
      </c>
      <c r="V187" s="7"/>
    </row>
    <row r="188" ht="12.75" customHeight="1">
      <c r="A188" t="s" s="6">
        <v>389</v>
      </c>
      <c r="B188" t="s" s="6">
        <v>390</v>
      </c>
      <c r="C188" t="s" s="6">
        <v>18</v>
      </c>
      <c r="D188" s="7">
        <v>18.88</v>
      </c>
      <c r="E188" s="7">
        <v>0</v>
      </c>
      <c r="F188" s="7">
        <v>18.88</v>
      </c>
      <c r="G188" s="7">
        <v>18.88</v>
      </c>
      <c r="H188" s="7">
        <v>18.88</v>
      </c>
      <c r="I188" s="7"/>
      <c r="J188" s="8">
        <f>IF(D188=F188,0,1)</f>
        <v>0</v>
      </c>
      <c r="K188" s="9">
        <v>1412367349</v>
      </c>
      <c r="L188" s="9">
        <v>71542997</v>
      </c>
      <c r="M188" s="9">
        <v>16433700</v>
      </c>
      <c r="N188" s="9">
        <v>37309000</v>
      </c>
      <c r="O188" s="9">
        <f>L188+M188+N188</f>
        <v>125285697</v>
      </c>
      <c r="P188" s="9">
        <v>1537653046</v>
      </c>
      <c r="Q188" s="10">
        <v>91.85209999999999</v>
      </c>
      <c r="R188" s="10">
        <v>8.1479</v>
      </c>
      <c r="S188" s="11">
        <f>IF(J188=1,O188,0)</f>
        <v>0</v>
      </c>
      <c r="T188" s="12">
        <f>IF(D188&lt;$R$355,K188,0)</f>
        <v>0</v>
      </c>
      <c r="U188" s="13">
        <f>IF(F188&gt;16.28,O188,0)</f>
        <v>125285697</v>
      </c>
      <c r="V188" s="7"/>
    </row>
    <row r="189" ht="12.75" customHeight="1">
      <c r="A189" t="s" s="6">
        <v>391</v>
      </c>
      <c r="B189" t="s" s="6">
        <v>392</v>
      </c>
      <c r="C189" t="s" s="6">
        <v>18</v>
      </c>
      <c r="D189" s="7">
        <v>15.11</v>
      </c>
      <c r="E189" s="7">
        <v>0</v>
      </c>
      <c r="F189" s="7">
        <v>15.11</v>
      </c>
      <c r="G189" s="7">
        <v>15.11</v>
      </c>
      <c r="H189" s="7">
        <v>15.11</v>
      </c>
      <c r="I189" s="7"/>
      <c r="J189" s="8">
        <f>IF(D189=F189,0,1)</f>
        <v>0</v>
      </c>
      <c r="K189" s="9">
        <v>334659015</v>
      </c>
      <c r="L189" s="9">
        <v>5269599</v>
      </c>
      <c r="M189" s="9">
        <v>2325350</v>
      </c>
      <c r="N189" s="9">
        <v>20374762</v>
      </c>
      <c r="O189" s="9">
        <f>L189+M189+N189</f>
        <v>27969711</v>
      </c>
      <c r="P189" s="9">
        <v>362628726</v>
      </c>
      <c r="Q189" s="10">
        <v>92.28700000000001</v>
      </c>
      <c r="R189" s="10">
        <v>7.713</v>
      </c>
      <c r="S189" s="11">
        <f>IF(J189=1,O189,0)</f>
        <v>0</v>
      </c>
      <c r="T189" s="12">
        <f>IF(D189&lt;$R$355,K189,0)</f>
        <v>334659015</v>
      </c>
      <c r="U189" s="13">
        <f>IF(F189&gt;16.28,O189,0)</f>
        <v>0</v>
      </c>
      <c r="V189" s="7"/>
    </row>
    <row r="190" ht="12.75" customHeight="1">
      <c r="A190" t="s" s="6">
        <v>393</v>
      </c>
      <c r="B190" t="s" s="6">
        <v>394</v>
      </c>
      <c r="C190" t="s" s="6">
        <v>18</v>
      </c>
      <c r="D190" s="7">
        <v>12.47</v>
      </c>
      <c r="E190" s="7">
        <v>0</v>
      </c>
      <c r="F190" s="7">
        <v>19.12</v>
      </c>
      <c r="G190" s="7">
        <v>19.12</v>
      </c>
      <c r="H190" s="7">
        <v>19.12</v>
      </c>
      <c r="I190" s="7"/>
      <c r="J190" s="8">
        <f>IF(D190=F190,0,1)</f>
        <v>1</v>
      </c>
      <c r="K190" s="9">
        <v>6861005585</v>
      </c>
      <c r="L190" s="9">
        <v>145186496</v>
      </c>
      <c r="M190" s="9">
        <v>4757600</v>
      </c>
      <c r="N190" s="9">
        <v>150052170</v>
      </c>
      <c r="O190" s="9">
        <f>L190+M190+N190</f>
        <v>299996266</v>
      </c>
      <c r="P190" s="9">
        <v>7161001851</v>
      </c>
      <c r="Q190" s="10">
        <v>95.8107</v>
      </c>
      <c r="R190" s="10">
        <v>4.1893</v>
      </c>
      <c r="S190" s="11">
        <f>IF(J190=1,O190,0)</f>
        <v>299996266</v>
      </c>
      <c r="T190" s="12">
        <f>IF(D190&lt;$R$355,K190,0)</f>
        <v>6861005585</v>
      </c>
      <c r="U190" s="13">
        <f>IF(F190&gt;16.28,O190,0)</f>
        <v>299996266</v>
      </c>
      <c r="V190" s="7"/>
    </row>
    <row r="191" ht="12.75" customHeight="1">
      <c r="A191" t="s" s="6">
        <v>395</v>
      </c>
      <c r="B191" t="s" s="6">
        <v>396</v>
      </c>
      <c r="C191" t="s" s="6">
        <v>18</v>
      </c>
      <c r="D191" s="7">
        <v>11.61</v>
      </c>
      <c r="E191" s="7">
        <v>0</v>
      </c>
      <c r="F191" s="7">
        <v>24.96</v>
      </c>
      <c r="G191" s="7">
        <v>24.96</v>
      </c>
      <c r="H191" s="7">
        <v>24.96</v>
      </c>
      <c r="I191" s="7"/>
      <c r="J191" s="8">
        <f>IF(D191=F191,0,1)</f>
        <v>1</v>
      </c>
      <c r="K191" s="9">
        <v>13140512</v>
      </c>
      <c r="L191" s="9">
        <v>969251</v>
      </c>
      <c r="M191" s="9">
        <v>13950843</v>
      </c>
      <c r="N191" s="9">
        <v>3208845</v>
      </c>
      <c r="O191" s="9">
        <f>L191+M191+N191</f>
        <v>18128939</v>
      </c>
      <c r="P191" s="9">
        <v>31269451</v>
      </c>
      <c r="Q191" s="10">
        <v>42.0235</v>
      </c>
      <c r="R191" s="10">
        <v>57.9765</v>
      </c>
      <c r="S191" s="11">
        <f>IF(J191=1,O191,0)</f>
        <v>18128939</v>
      </c>
      <c r="T191" s="12">
        <f>IF(D191&lt;$R$355,K191,0)</f>
        <v>13140512</v>
      </c>
      <c r="U191" s="13">
        <f>IF(F191&gt;16.28,O191,0)</f>
        <v>18128939</v>
      </c>
      <c r="V191" s="7"/>
    </row>
    <row r="192" ht="12.75" customHeight="1">
      <c r="A192" t="s" s="6">
        <v>397</v>
      </c>
      <c r="B192" t="s" s="6">
        <v>398</v>
      </c>
      <c r="C192" t="s" s="6">
        <v>18</v>
      </c>
      <c r="D192" s="7">
        <v>17.83</v>
      </c>
      <c r="E192" s="7">
        <v>0</v>
      </c>
      <c r="F192" s="7">
        <v>17.83</v>
      </c>
      <c r="G192" s="7">
        <v>17.83</v>
      </c>
      <c r="H192" s="7">
        <v>17.83</v>
      </c>
      <c r="I192" s="7"/>
      <c r="J192" s="8">
        <f>IF(D192=F192,0,1)</f>
        <v>0</v>
      </c>
      <c r="K192" s="9">
        <v>796071450</v>
      </c>
      <c r="L192" s="9">
        <v>27814460</v>
      </c>
      <c r="M192" s="9">
        <v>16574040</v>
      </c>
      <c r="N192" s="9">
        <v>45087700</v>
      </c>
      <c r="O192" s="9">
        <f>L192+M192+N192</f>
        <v>89476200</v>
      </c>
      <c r="P192" s="9">
        <v>885547650</v>
      </c>
      <c r="Q192" s="10">
        <v>89.8959</v>
      </c>
      <c r="R192" s="10">
        <v>10.1041</v>
      </c>
      <c r="S192" s="11">
        <f>IF(J192=1,O192,0)</f>
        <v>0</v>
      </c>
      <c r="T192" s="12">
        <f>IF(D192&lt;$R$355,K192,0)</f>
        <v>0</v>
      </c>
      <c r="U192" s="13">
        <f>IF(F192&gt;16.28,O192,0)</f>
        <v>89476200</v>
      </c>
      <c r="V192" s="7"/>
    </row>
    <row r="193" ht="12.75" customHeight="1">
      <c r="A193" t="s" s="6">
        <v>399</v>
      </c>
      <c r="B193" t="s" s="6">
        <v>400</v>
      </c>
      <c r="C193" t="s" s="6">
        <v>18</v>
      </c>
      <c r="D193" s="7">
        <v>16.76</v>
      </c>
      <c r="E193" s="7">
        <v>0</v>
      </c>
      <c r="F193" s="7">
        <v>25.83</v>
      </c>
      <c r="G193" s="7">
        <v>25.83</v>
      </c>
      <c r="H193" s="7">
        <v>25.83</v>
      </c>
      <c r="I193" s="7"/>
      <c r="J193" s="8">
        <f>IF(D193=F193,0,1)</f>
        <v>1</v>
      </c>
      <c r="K193" s="9">
        <v>690791491</v>
      </c>
      <c r="L193" s="9">
        <v>44159879</v>
      </c>
      <c r="M193" s="9">
        <v>174050412</v>
      </c>
      <c r="N193" s="9">
        <v>115892440</v>
      </c>
      <c r="O193" s="9">
        <f>L193+M193+N193</f>
        <v>334102731</v>
      </c>
      <c r="P193" s="9">
        <v>1024894222</v>
      </c>
      <c r="Q193" s="10">
        <v>67.4012</v>
      </c>
      <c r="R193" s="10">
        <v>32.5988</v>
      </c>
      <c r="S193" s="11">
        <f>IF(J193=1,O193,0)</f>
        <v>334102731</v>
      </c>
      <c r="T193" s="12">
        <f>IF(D193&lt;$R$355,K193,0)</f>
        <v>0</v>
      </c>
      <c r="U193" s="13">
        <f>IF(F193&gt;16.28,O193,0)</f>
        <v>334102731</v>
      </c>
      <c r="V193" s="7"/>
    </row>
    <row r="194" ht="12.75" customHeight="1">
      <c r="A194" t="s" s="6">
        <v>401</v>
      </c>
      <c r="B194" t="s" s="6">
        <v>402</v>
      </c>
      <c r="C194" t="s" s="6">
        <v>18</v>
      </c>
      <c r="D194" s="7">
        <v>7.28</v>
      </c>
      <c r="E194" s="7">
        <v>0</v>
      </c>
      <c r="F194" s="7">
        <v>7.28</v>
      </c>
      <c r="G194" s="7">
        <v>7.28</v>
      </c>
      <c r="H194" s="7">
        <v>7.28</v>
      </c>
      <c r="I194" s="7"/>
      <c r="J194" s="8">
        <f>IF(D194=F194,0,1)</f>
        <v>0</v>
      </c>
      <c r="K194" s="9">
        <v>520926359</v>
      </c>
      <c r="L194" s="9">
        <v>9305531</v>
      </c>
      <c r="M194" s="9">
        <v>887396</v>
      </c>
      <c r="N194" s="9">
        <v>11922991</v>
      </c>
      <c r="O194" s="9">
        <f>L194+M194+N194</f>
        <v>22115918</v>
      </c>
      <c r="P194" s="9">
        <v>543042277</v>
      </c>
      <c r="Q194" s="10">
        <v>95.92740000000001</v>
      </c>
      <c r="R194" s="10">
        <v>4.0726</v>
      </c>
      <c r="S194" s="11">
        <f>IF(J194=1,O194,0)</f>
        <v>0</v>
      </c>
      <c r="T194" s="12">
        <f>IF(D194&lt;$R$355,K194,0)</f>
        <v>520926359</v>
      </c>
      <c r="U194" s="13">
        <f>IF(F194&gt;16.28,O194,0)</f>
        <v>0</v>
      </c>
      <c r="V194" s="7"/>
    </row>
    <row r="195" ht="12.75" customHeight="1">
      <c r="A195" t="s" s="6">
        <v>403</v>
      </c>
      <c r="B195" t="s" s="6">
        <v>404</v>
      </c>
      <c r="C195" t="s" s="6">
        <v>18</v>
      </c>
      <c r="D195" s="7">
        <v>13.95</v>
      </c>
      <c r="E195" s="7">
        <v>0</v>
      </c>
      <c r="F195" s="7">
        <v>13.95</v>
      </c>
      <c r="G195" s="7">
        <v>13.95</v>
      </c>
      <c r="H195" s="7">
        <v>13.95</v>
      </c>
      <c r="I195" s="7"/>
      <c r="J195" s="8">
        <f>IF(D195=F195,0,1)</f>
        <v>0</v>
      </c>
      <c r="K195" s="9">
        <v>111695800</v>
      </c>
      <c r="L195" s="9">
        <v>1624730</v>
      </c>
      <c r="M195" s="9">
        <v>595900</v>
      </c>
      <c r="N195" s="9">
        <v>9067313</v>
      </c>
      <c r="O195" s="9">
        <f>L195+M195+N195</f>
        <v>11287943</v>
      </c>
      <c r="P195" s="9">
        <v>122983743</v>
      </c>
      <c r="Q195" s="10">
        <v>90.8216</v>
      </c>
      <c r="R195" s="10">
        <v>9.1784</v>
      </c>
      <c r="S195" s="11">
        <f>IF(J195=1,O195,0)</f>
        <v>0</v>
      </c>
      <c r="T195" s="12">
        <f>IF(D195&lt;$R$355,K195,0)</f>
        <v>111695800</v>
      </c>
      <c r="U195" s="13">
        <f>IF(F195&gt;16.28,O195,0)</f>
        <v>0</v>
      </c>
      <c r="V195" s="7"/>
    </row>
    <row r="196" ht="12.75" customHeight="1">
      <c r="A196" t="s" s="6">
        <v>405</v>
      </c>
      <c r="B196" t="s" s="6">
        <v>406</v>
      </c>
      <c r="C196" t="s" s="6">
        <v>18</v>
      </c>
      <c r="D196" s="7">
        <v>6.11</v>
      </c>
      <c r="E196" s="7">
        <v>0</v>
      </c>
      <c r="F196" s="7">
        <v>6.11</v>
      </c>
      <c r="G196" s="7">
        <v>6.11</v>
      </c>
      <c r="H196" s="7">
        <v>6.11</v>
      </c>
      <c r="I196" s="7"/>
      <c r="J196" s="8">
        <f>IF(D196=F196,0,1)</f>
        <v>0</v>
      </c>
      <c r="K196" s="9">
        <v>93834700</v>
      </c>
      <c r="L196" s="9">
        <v>271476</v>
      </c>
      <c r="M196" s="9">
        <v>536200</v>
      </c>
      <c r="N196" s="9">
        <v>2434505</v>
      </c>
      <c r="O196" s="9">
        <f>L196+M196+N196</f>
        <v>3242181</v>
      </c>
      <c r="P196" s="9">
        <v>97076881</v>
      </c>
      <c r="Q196" s="10">
        <v>96.6602</v>
      </c>
      <c r="R196" s="10">
        <v>3.3398</v>
      </c>
      <c r="S196" s="11">
        <f>IF(J196=1,O196,0)</f>
        <v>0</v>
      </c>
      <c r="T196" s="12">
        <f>IF(D196&lt;$R$355,K196,0)</f>
        <v>93834700</v>
      </c>
      <c r="U196" s="13">
        <f>IF(F196&gt;16.28,O196,0)</f>
        <v>0</v>
      </c>
      <c r="V196" s="7"/>
    </row>
    <row r="197" ht="12.75" customHeight="1">
      <c r="A197" t="s" s="6">
        <v>407</v>
      </c>
      <c r="B197" t="s" s="6">
        <v>408</v>
      </c>
      <c r="C197" t="s" s="6">
        <v>18</v>
      </c>
      <c r="D197" s="7">
        <v>9.789999999999999</v>
      </c>
      <c r="E197" s="7">
        <v>0</v>
      </c>
      <c r="F197" s="7">
        <v>9.789999999999999</v>
      </c>
      <c r="G197" s="7">
        <v>9.789999999999999</v>
      </c>
      <c r="H197" s="7">
        <v>9.789999999999999</v>
      </c>
      <c r="I197" s="7"/>
      <c r="J197" s="8">
        <f>IF(D197=F197,0,1)</f>
        <v>0</v>
      </c>
      <c r="K197" s="9">
        <v>1096201870</v>
      </c>
      <c r="L197" s="9">
        <v>15512821</v>
      </c>
      <c r="M197" s="9">
        <v>452600</v>
      </c>
      <c r="N197" s="9">
        <v>29922650</v>
      </c>
      <c r="O197" s="9">
        <f>L197+M197+N197</f>
        <v>45888071</v>
      </c>
      <c r="P197" s="9">
        <v>1142089941</v>
      </c>
      <c r="Q197" s="10">
        <v>95.9821</v>
      </c>
      <c r="R197" s="10">
        <v>4.0179</v>
      </c>
      <c r="S197" s="11">
        <f>IF(J197=1,O197,0)</f>
        <v>0</v>
      </c>
      <c r="T197" s="12">
        <f>IF(D197&lt;$R$355,K197,0)</f>
        <v>1096201870</v>
      </c>
      <c r="U197" s="13">
        <f>IF(F197&gt;16.28,O197,0)</f>
        <v>0</v>
      </c>
      <c r="V197" s="7"/>
    </row>
    <row r="198" ht="12.75" customHeight="1">
      <c r="A198" t="s" s="6">
        <v>409</v>
      </c>
      <c r="B198" t="s" s="6">
        <v>410</v>
      </c>
      <c r="C198" t="s" s="6">
        <v>18</v>
      </c>
      <c r="D198" s="7">
        <v>3.74</v>
      </c>
      <c r="E198" s="7">
        <v>3.53</v>
      </c>
      <c r="F198" s="7">
        <v>6.4</v>
      </c>
      <c r="G198" s="7">
        <v>6.4</v>
      </c>
      <c r="H198" s="7">
        <v>6.4</v>
      </c>
      <c r="I198" s="7"/>
      <c r="J198" s="8">
        <f>IF(D198=F198,0,1)</f>
        <v>1</v>
      </c>
      <c r="K198" s="9">
        <v>23432620983</v>
      </c>
      <c r="L198" s="9">
        <v>1464596602</v>
      </c>
      <c r="M198" s="9">
        <v>63624893</v>
      </c>
      <c r="N198" s="9">
        <v>397537997</v>
      </c>
      <c r="O198" s="9">
        <f>L198+M198+N198</f>
        <v>1925759492</v>
      </c>
      <c r="P198" s="9">
        <v>25360461175</v>
      </c>
      <c r="Q198" s="10">
        <v>92.4064</v>
      </c>
      <c r="R198" s="10">
        <v>7.5936</v>
      </c>
      <c r="S198" s="11">
        <f>IF(J198=1,O198,0)</f>
        <v>1925759492</v>
      </c>
      <c r="T198" s="12">
        <f>IF(D198&lt;$R$355,K198,0)</f>
        <v>23432620983</v>
      </c>
      <c r="U198" s="13">
        <f>IF(F198&gt;16.28,O198,0)</f>
        <v>0</v>
      </c>
      <c r="V198" s="7"/>
    </row>
    <row r="199" ht="12.75" customHeight="1">
      <c r="A199" t="s" s="6">
        <v>411</v>
      </c>
      <c r="B199" t="s" s="6">
        <v>412</v>
      </c>
      <c r="C199" t="s" s="6">
        <v>18</v>
      </c>
      <c r="D199" s="7">
        <v>13.34</v>
      </c>
      <c r="E199" s="7">
        <v>0</v>
      </c>
      <c r="F199" s="7">
        <v>13.34</v>
      </c>
      <c r="G199" s="7">
        <v>13.34</v>
      </c>
      <c r="H199" s="7">
        <v>13.34</v>
      </c>
      <c r="I199" s="7"/>
      <c r="J199" s="8">
        <f>IF(D199=F199,0,1)</f>
        <v>0</v>
      </c>
      <c r="K199" s="9">
        <v>7891145514</v>
      </c>
      <c r="L199" s="9">
        <v>1639806886</v>
      </c>
      <c r="M199" s="9">
        <v>49536800</v>
      </c>
      <c r="N199" s="9">
        <v>225477470</v>
      </c>
      <c r="O199" s="9">
        <f>L199+M199+N199</f>
        <v>1914821156</v>
      </c>
      <c r="P199" s="9">
        <v>9805966670</v>
      </c>
      <c r="Q199" s="10">
        <v>80.4729</v>
      </c>
      <c r="R199" s="10">
        <v>19.5271</v>
      </c>
      <c r="S199" s="11">
        <f>IF(J199=1,O199,0)</f>
        <v>0</v>
      </c>
      <c r="T199" s="12">
        <f>IF(D199&lt;$R$355,K199,0)</f>
        <v>7891145514</v>
      </c>
      <c r="U199" s="13">
        <f>IF(F199&gt;16.28,O199,0)</f>
        <v>0</v>
      </c>
      <c r="V199" s="7"/>
    </row>
    <row r="200" ht="12.75" customHeight="1">
      <c r="A200" t="s" s="6">
        <v>413</v>
      </c>
      <c r="B200" t="s" s="6">
        <v>414</v>
      </c>
      <c r="C200" t="s" s="6">
        <v>18</v>
      </c>
      <c r="D200" s="7">
        <v>13.37</v>
      </c>
      <c r="E200" s="7">
        <v>0</v>
      </c>
      <c r="F200" s="7">
        <v>26.43</v>
      </c>
      <c r="G200" s="7">
        <v>26.43</v>
      </c>
      <c r="H200" s="7">
        <v>26.43</v>
      </c>
      <c r="I200" s="7"/>
      <c r="J200" s="8">
        <f>IF(D200=F200,0,1)</f>
        <v>1</v>
      </c>
      <c r="K200" s="9">
        <v>9811162018</v>
      </c>
      <c r="L200" s="9">
        <v>990367136</v>
      </c>
      <c r="M200" s="9">
        <v>121163350</v>
      </c>
      <c r="N200" s="9">
        <v>388986460</v>
      </c>
      <c r="O200" s="9">
        <f>L200+M200+N200</f>
        <v>1500516946</v>
      </c>
      <c r="P200" s="9">
        <v>11311678964</v>
      </c>
      <c r="Q200" s="10">
        <v>86.73480000000001</v>
      </c>
      <c r="R200" s="10">
        <v>13.2652</v>
      </c>
      <c r="S200" s="11">
        <f>IF(J200=1,O200,0)</f>
        <v>1500516946</v>
      </c>
      <c r="T200" s="12">
        <f>IF(D200&lt;$R$355,K200,0)</f>
        <v>9811162018</v>
      </c>
      <c r="U200" s="13">
        <f>IF(F200&gt;16.28,O200,0)</f>
        <v>1500516946</v>
      </c>
      <c r="V200" s="7"/>
    </row>
    <row r="201" ht="12.75" customHeight="1">
      <c r="A201" t="s" s="6">
        <v>415</v>
      </c>
      <c r="B201" t="s" s="6">
        <v>416</v>
      </c>
      <c r="C201" t="s" s="6">
        <v>18</v>
      </c>
      <c r="D201" s="7">
        <v>10.94</v>
      </c>
      <c r="E201" s="7">
        <v>10.94</v>
      </c>
      <c r="F201" s="7">
        <v>10.94</v>
      </c>
      <c r="G201" s="7">
        <v>10.94</v>
      </c>
      <c r="H201" s="7">
        <v>10.94</v>
      </c>
      <c r="I201" s="7"/>
      <c r="J201" s="8">
        <f>IF(D201=F201,0,1)</f>
        <v>0</v>
      </c>
      <c r="K201" s="9">
        <v>35050200</v>
      </c>
      <c r="L201" s="9">
        <v>5082289</v>
      </c>
      <c r="M201" s="9">
        <v>302100</v>
      </c>
      <c r="N201" s="9">
        <v>1121830</v>
      </c>
      <c r="O201" s="9">
        <f>L201+M201+N201</f>
        <v>6506219</v>
      </c>
      <c r="P201" s="9">
        <v>42088719</v>
      </c>
      <c r="Q201" s="10">
        <v>84.54170000000001</v>
      </c>
      <c r="R201" s="10">
        <v>15.4583</v>
      </c>
      <c r="S201" s="11">
        <f>IF(J201=1,O201,0)</f>
        <v>0</v>
      </c>
      <c r="T201" s="12">
        <f>IF(D201&lt;$R$355,K201,0)</f>
        <v>35050200</v>
      </c>
      <c r="U201" s="13">
        <f>IF(F201&gt;16.28,O201,0)</f>
        <v>0</v>
      </c>
      <c r="V201" s="7"/>
    </row>
    <row r="202" ht="12.75" customHeight="1">
      <c r="A202" t="s" s="6">
        <v>417</v>
      </c>
      <c r="B202" t="s" s="6">
        <v>418</v>
      </c>
      <c r="C202" t="s" s="6">
        <v>18</v>
      </c>
      <c r="D202" s="7">
        <v>15.54</v>
      </c>
      <c r="E202" s="7">
        <v>0</v>
      </c>
      <c r="F202" s="7">
        <v>33.51</v>
      </c>
      <c r="G202" s="7">
        <v>33.51</v>
      </c>
      <c r="H202" s="7">
        <v>33.51</v>
      </c>
      <c r="I202" s="7"/>
      <c r="J202" s="8">
        <f>IF(D202=F202,0,1)</f>
        <v>1</v>
      </c>
      <c r="K202" s="9">
        <v>5904815861</v>
      </c>
      <c r="L202" s="9">
        <v>721683418</v>
      </c>
      <c r="M202" s="9">
        <v>366845200</v>
      </c>
      <c r="N202" s="9">
        <v>395020130</v>
      </c>
      <c r="O202" s="9">
        <f>L202+M202+N202</f>
        <v>1483548748</v>
      </c>
      <c r="P202" s="9">
        <v>7388364609</v>
      </c>
      <c r="Q202" s="10">
        <v>79.9205</v>
      </c>
      <c r="R202" s="10">
        <v>20.0795</v>
      </c>
      <c r="S202" s="11">
        <f>IF(J202=1,O202,0)</f>
        <v>1483548748</v>
      </c>
      <c r="T202" s="12">
        <f>IF(D202&lt;$R$355,K202,0)</f>
        <v>5904815861</v>
      </c>
      <c r="U202" s="13">
        <f>IF(F202&gt;16.28,O202,0)</f>
        <v>1483548748</v>
      </c>
      <c r="V202" s="7"/>
    </row>
    <row r="203" ht="12.75" customHeight="1">
      <c r="A203" t="s" s="6">
        <v>419</v>
      </c>
      <c r="B203" t="s" s="6">
        <v>420</v>
      </c>
      <c r="C203" t="s" s="6">
        <v>18</v>
      </c>
      <c r="D203" s="7">
        <v>16.25</v>
      </c>
      <c r="E203" s="7">
        <v>0</v>
      </c>
      <c r="F203" s="7">
        <v>16.25</v>
      </c>
      <c r="G203" s="7">
        <v>16.25</v>
      </c>
      <c r="H203" s="7">
        <v>16.25</v>
      </c>
      <c r="I203" s="7"/>
      <c r="J203" s="8">
        <f>IF(D203=F203,0,1)</f>
        <v>0</v>
      </c>
      <c r="K203" s="9">
        <v>118932645</v>
      </c>
      <c r="L203" s="9">
        <v>5559161</v>
      </c>
      <c r="M203" s="9">
        <v>555673</v>
      </c>
      <c r="N203" s="9">
        <v>6179116</v>
      </c>
      <c r="O203" s="9">
        <f>L203+M203+N203</f>
        <v>12293950</v>
      </c>
      <c r="P203" s="9">
        <v>131226595</v>
      </c>
      <c r="Q203" s="10">
        <v>90.6315</v>
      </c>
      <c r="R203" s="10">
        <v>9.368499999999999</v>
      </c>
      <c r="S203" s="11">
        <f>IF(J203=1,O203,0)</f>
        <v>0</v>
      </c>
      <c r="T203" s="12">
        <f>IF(D203&lt;$R$355,K203,0)</f>
        <v>118932645</v>
      </c>
      <c r="U203" s="13">
        <f>IF(F203&gt;16.28,O203,0)</f>
        <v>0</v>
      </c>
      <c r="V203" s="7"/>
    </row>
    <row r="204" ht="12.75" customHeight="1">
      <c r="A204" t="s" s="6">
        <v>421</v>
      </c>
      <c r="B204" t="s" s="6">
        <v>422</v>
      </c>
      <c r="C204" t="s" s="6">
        <v>18</v>
      </c>
      <c r="D204" s="7">
        <v>9.300000000000001</v>
      </c>
      <c r="E204" s="7">
        <v>0</v>
      </c>
      <c r="F204" s="7">
        <v>9.300000000000001</v>
      </c>
      <c r="G204" s="7">
        <v>9.300000000000001</v>
      </c>
      <c r="H204" s="7">
        <v>9.300000000000001</v>
      </c>
      <c r="I204" s="7"/>
      <c r="J204" s="8">
        <f>IF(D204=F204,0,1)</f>
        <v>0</v>
      </c>
      <c r="K204" s="9">
        <v>555656161</v>
      </c>
      <c r="L204" s="9">
        <v>21246719</v>
      </c>
      <c r="M204" s="9">
        <v>2589830</v>
      </c>
      <c r="N204" s="9">
        <v>7980090</v>
      </c>
      <c r="O204" s="9">
        <f>L204+M204+N204</f>
        <v>31816639</v>
      </c>
      <c r="P204" s="9">
        <v>587472800</v>
      </c>
      <c r="Q204" s="10">
        <v>94.5842</v>
      </c>
      <c r="R204" s="10">
        <v>5.4158</v>
      </c>
      <c r="S204" s="11">
        <f>IF(J204=1,O204,0)</f>
        <v>0</v>
      </c>
      <c r="T204" s="12">
        <f>IF(D204&lt;$R$355,K204,0)</f>
        <v>555656161</v>
      </c>
      <c r="U204" s="13">
        <f>IF(F204&gt;16.28,O204,0)</f>
        <v>0</v>
      </c>
      <c r="V204" s="7"/>
    </row>
    <row r="205" ht="12.75" customHeight="1">
      <c r="A205" t="s" s="6">
        <v>423</v>
      </c>
      <c r="B205" t="s" s="6">
        <v>424</v>
      </c>
      <c r="C205" t="s" s="6">
        <v>18</v>
      </c>
      <c r="D205" s="7">
        <v>18.92</v>
      </c>
      <c r="E205" s="7">
        <v>0</v>
      </c>
      <c r="F205" s="7">
        <v>18.92</v>
      </c>
      <c r="G205" s="7">
        <v>18.92</v>
      </c>
      <c r="H205" s="7">
        <v>18.92</v>
      </c>
      <c r="I205" s="7"/>
      <c r="J205" s="8">
        <f>IF(D205=F205,0,1)</f>
        <v>0</v>
      </c>
      <c r="K205" s="9">
        <v>116518887</v>
      </c>
      <c r="L205" s="9">
        <v>1683241</v>
      </c>
      <c r="M205" s="9">
        <v>965700</v>
      </c>
      <c r="N205" s="9">
        <v>9467372</v>
      </c>
      <c r="O205" s="9">
        <f>L205+M205+N205</f>
        <v>12116313</v>
      </c>
      <c r="P205" s="9">
        <v>128635200</v>
      </c>
      <c r="Q205" s="10">
        <v>90.5809</v>
      </c>
      <c r="R205" s="10">
        <v>9.4191</v>
      </c>
      <c r="S205" s="11">
        <f>IF(J205=1,O205,0)</f>
        <v>0</v>
      </c>
      <c r="T205" s="12">
        <f>IF(D205&lt;$R$355,K205,0)</f>
        <v>0</v>
      </c>
      <c r="U205" s="13">
        <f>IF(F205&gt;16.28,O205,0)</f>
        <v>12116313</v>
      </c>
      <c r="V205" s="7"/>
    </row>
    <row r="206" ht="12.75" customHeight="1">
      <c r="A206" t="s" s="6">
        <v>425</v>
      </c>
      <c r="B206" t="s" s="6">
        <v>426</v>
      </c>
      <c r="C206" t="s" s="6">
        <v>18</v>
      </c>
      <c r="D206" s="7">
        <v>9.73</v>
      </c>
      <c r="E206" s="7">
        <v>0</v>
      </c>
      <c r="F206" s="7">
        <v>9.73</v>
      </c>
      <c r="G206" s="7">
        <v>9.73</v>
      </c>
      <c r="H206" s="7">
        <v>9.73</v>
      </c>
      <c r="I206" s="7"/>
      <c r="J206" s="8">
        <f>IF(D206=F206,0,1)</f>
        <v>0</v>
      </c>
      <c r="K206" s="9">
        <v>1822760398</v>
      </c>
      <c r="L206" s="9">
        <v>50819943</v>
      </c>
      <c r="M206" s="9">
        <v>3493000</v>
      </c>
      <c r="N206" s="9">
        <v>36086986</v>
      </c>
      <c r="O206" s="9">
        <f>L206+M206+N206</f>
        <v>90399929</v>
      </c>
      <c r="P206" s="9">
        <v>1913160327</v>
      </c>
      <c r="Q206" s="10">
        <v>95.2748</v>
      </c>
      <c r="R206" s="10">
        <v>4.7252</v>
      </c>
      <c r="S206" s="11">
        <f>IF(J206=1,O206,0)</f>
        <v>0</v>
      </c>
      <c r="T206" s="12">
        <f>IF(D206&lt;$R$355,K206,0)</f>
        <v>1822760398</v>
      </c>
      <c r="U206" s="13">
        <f>IF(F206&gt;16.28,O206,0)</f>
        <v>0</v>
      </c>
      <c r="V206" s="7"/>
    </row>
    <row r="207" ht="12.75" customHeight="1">
      <c r="A207" t="s" s="6">
        <v>427</v>
      </c>
      <c r="B207" t="s" s="6">
        <v>428</v>
      </c>
      <c r="C207" t="s" s="6">
        <v>18</v>
      </c>
      <c r="D207" s="7">
        <v>12.01</v>
      </c>
      <c r="E207" s="7">
        <v>12.01</v>
      </c>
      <c r="F207" s="7">
        <v>12.01</v>
      </c>
      <c r="G207" s="7">
        <v>12.01</v>
      </c>
      <c r="H207" s="7">
        <v>12.01</v>
      </c>
      <c r="I207" s="7"/>
      <c r="J207" s="8">
        <f>IF(D207=F207,0,1)</f>
        <v>0</v>
      </c>
      <c r="K207" s="9">
        <v>4652574162</v>
      </c>
      <c r="L207" s="9">
        <v>355977538</v>
      </c>
      <c r="M207" s="9">
        <v>215433200</v>
      </c>
      <c r="N207" s="9">
        <v>68182343</v>
      </c>
      <c r="O207" s="9">
        <f>L207+M207+N207</f>
        <v>639593081</v>
      </c>
      <c r="P207" s="9">
        <v>5292427743</v>
      </c>
      <c r="Q207" s="10">
        <v>87.9149</v>
      </c>
      <c r="R207" s="10">
        <v>12.0851</v>
      </c>
      <c r="S207" s="11">
        <f>IF(J207=1,O207,0)</f>
        <v>0</v>
      </c>
      <c r="T207" s="12">
        <f>IF(D207&lt;$R$355,K207,0)</f>
        <v>4652574162</v>
      </c>
      <c r="U207" s="13">
        <f>IF(F207&gt;16.28,O207,0)</f>
        <v>0</v>
      </c>
      <c r="V207" s="7"/>
    </row>
    <row r="208" ht="12.75" customHeight="1">
      <c r="A208" t="s" s="6">
        <v>429</v>
      </c>
      <c r="B208" t="s" s="6">
        <v>430</v>
      </c>
      <c r="C208" t="s" s="6">
        <v>18</v>
      </c>
      <c r="D208" s="7">
        <v>10.52</v>
      </c>
      <c r="E208" s="7">
        <v>0</v>
      </c>
      <c r="F208" s="7">
        <v>19.95</v>
      </c>
      <c r="G208" s="7">
        <v>19.95</v>
      </c>
      <c r="H208" s="7">
        <v>19.95</v>
      </c>
      <c r="I208" s="7"/>
      <c r="J208" s="8">
        <f>IF(D208=F208,0,1)</f>
        <v>1</v>
      </c>
      <c r="K208" s="9">
        <v>31078907345</v>
      </c>
      <c r="L208" s="9">
        <v>2591419555</v>
      </c>
      <c r="M208" s="9">
        <v>199872600</v>
      </c>
      <c r="N208" s="9">
        <v>484176000</v>
      </c>
      <c r="O208" s="9">
        <f>L208+M208+N208</f>
        <v>3275468155</v>
      </c>
      <c r="P208" s="9">
        <v>34354375500</v>
      </c>
      <c r="Q208" s="10">
        <v>90.46559999999999</v>
      </c>
      <c r="R208" s="10">
        <v>9.5344</v>
      </c>
      <c r="S208" s="11">
        <f>IF(J208=1,O208,0)</f>
        <v>3275468155</v>
      </c>
      <c r="T208" s="12">
        <f>IF(D208&lt;$R$355,K208,0)</f>
        <v>31078907345</v>
      </c>
      <c r="U208" s="13">
        <f>IF(F208&gt;16.28,O208,0)</f>
        <v>3275468155</v>
      </c>
      <c r="V208" s="7"/>
    </row>
    <row r="209" ht="12.75" customHeight="1">
      <c r="A209" t="s" s="6">
        <v>431</v>
      </c>
      <c r="B209" t="s" s="6">
        <v>432</v>
      </c>
      <c r="C209" t="s" s="6">
        <v>18</v>
      </c>
      <c r="D209" s="7">
        <v>18.2</v>
      </c>
      <c r="E209" s="7">
        <v>18.2</v>
      </c>
      <c r="F209" s="7">
        <v>18.2</v>
      </c>
      <c r="G209" s="7">
        <v>18.2</v>
      </c>
      <c r="H209" s="7">
        <v>18.2</v>
      </c>
      <c r="I209" s="7"/>
      <c r="J209" s="8">
        <f>IF(D209=F209,0,1)</f>
        <v>0</v>
      </c>
      <c r="K209" s="9">
        <v>1888531122</v>
      </c>
      <c r="L209" s="9">
        <v>81264198</v>
      </c>
      <c r="M209" s="9">
        <v>18594600</v>
      </c>
      <c r="N209" s="9">
        <v>48813080</v>
      </c>
      <c r="O209" s="9">
        <f>L209+M209+N209</f>
        <v>148671878</v>
      </c>
      <c r="P209" s="9">
        <v>2038053400</v>
      </c>
      <c r="Q209" s="10">
        <v>92.7052</v>
      </c>
      <c r="R209" s="10">
        <v>7.2948</v>
      </c>
      <c r="S209" s="11">
        <f>IF(J209=1,O209,0)</f>
        <v>0</v>
      </c>
      <c r="T209" s="12">
        <f>IF(D209&lt;$R$355,K209,0)</f>
        <v>0</v>
      </c>
      <c r="U209" s="13">
        <f>IF(F209&gt;16.28,O209,0)</f>
        <v>148671878</v>
      </c>
      <c r="V209" s="7"/>
    </row>
    <row r="210" ht="12.75" customHeight="1">
      <c r="A210" t="s" s="6">
        <v>433</v>
      </c>
      <c r="B210" t="s" s="6">
        <v>434</v>
      </c>
      <c r="C210" t="s" s="6">
        <v>18</v>
      </c>
      <c r="D210" s="7">
        <v>18.53</v>
      </c>
      <c r="E210" s="7">
        <v>0</v>
      </c>
      <c r="F210" s="7">
        <v>39.26</v>
      </c>
      <c r="G210" s="7">
        <v>39.26</v>
      </c>
      <c r="H210" s="7">
        <v>39.26</v>
      </c>
      <c r="I210" s="7"/>
      <c r="J210" s="8">
        <f>IF(D210=F210,0,1)</f>
        <v>1</v>
      </c>
      <c r="K210" s="9">
        <v>658062492</v>
      </c>
      <c r="L210" s="9">
        <v>119755771</v>
      </c>
      <c r="M210" s="9">
        <v>24997700</v>
      </c>
      <c r="N210" s="9">
        <v>55755268</v>
      </c>
      <c r="O210" s="9">
        <f>L210+M210+N210</f>
        <v>200508739</v>
      </c>
      <c r="P210" s="9">
        <v>858571231</v>
      </c>
      <c r="Q210" s="10">
        <v>76.64619999999999</v>
      </c>
      <c r="R210" s="10">
        <v>23.3538</v>
      </c>
      <c r="S210" s="11">
        <f>IF(J210=1,O210,0)</f>
        <v>200508739</v>
      </c>
      <c r="T210" s="12">
        <f>IF(D210&lt;$R$355,K210,0)</f>
        <v>0</v>
      </c>
      <c r="U210" s="13">
        <f>IF(F210&gt;16.28,O210,0)</f>
        <v>200508739</v>
      </c>
      <c r="V210" s="7"/>
    </row>
    <row r="211" ht="12.75" customHeight="1">
      <c r="A211" t="s" s="6">
        <v>435</v>
      </c>
      <c r="B211" t="s" s="6">
        <v>436</v>
      </c>
      <c r="C211" t="s" s="6">
        <v>18</v>
      </c>
      <c r="D211" s="7">
        <v>13.53</v>
      </c>
      <c r="E211" s="7">
        <v>0</v>
      </c>
      <c r="F211" s="7">
        <v>18.73</v>
      </c>
      <c r="G211" s="7">
        <v>18.73</v>
      </c>
      <c r="H211" s="7">
        <v>18.73</v>
      </c>
      <c r="I211" s="7"/>
      <c r="J211" s="8">
        <f>IF(D211=F211,0,1)</f>
        <v>1</v>
      </c>
      <c r="K211" s="9">
        <v>5140468190</v>
      </c>
      <c r="L211" s="9">
        <v>378446011</v>
      </c>
      <c r="M211" s="9">
        <v>186435900</v>
      </c>
      <c r="N211" s="9">
        <v>180290740</v>
      </c>
      <c r="O211" s="9">
        <f>L211+M211+N211</f>
        <v>745172651</v>
      </c>
      <c r="P211" s="9">
        <v>5885640841</v>
      </c>
      <c r="Q211" s="10">
        <v>87.3391</v>
      </c>
      <c r="R211" s="10">
        <v>12.6609</v>
      </c>
      <c r="S211" s="11">
        <f>IF(J211=1,O211,0)</f>
        <v>745172651</v>
      </c>
      <c r="T211" s="12">
        <f>IF(D211&lt;$R$355,K211,0)</f>
        <v>5140468190</v>
      </c>
      <c r="U211" s="13">
        <f>IF(F211&gt;16.28,O211,0)</f>
        <v>745172651</v>
      </c>
      <c r="V211" s="7"/>
    </row>
    <row r="212" ht="12.75" customHeight="1">
      <c r="A212" t="s" s="6">
        <v>437</v>
      </c>
      <c r="B212" t="s" s="6">
        <v>438</v>
      </c>
      <c r="C212" t="s" s="6">
        <v>18</v>
      </c>
      <c r="D212" s="7">
        <v>13.93</v>
      </c>
      <c r="E212" s="7">
        <v>0</v>
      </c>
      <c r="F212" s="7">
        <v>17.06</v>
      </c>
      <c r="G212" s="7">
        <v>17.06</v>
      </c>
      <c r="H212" s="7">
        <v>17.04</v>
      </c>
      <c r="I212" s="7"/>
      <c r="J212" s="8">
        <f>IF(D212=F212,0,1)</f>
        <v>1</v>
      </c>
      <c r="K212" s="9">
        <v>3796132925</v>
      </c>
      <c r="L212" s="9">
        <v>558979475</v>
      </c>
      <c r="M212" s="9">
        <v>107509300</v>
      </c>
      <c r="N212" s="9">
        <v>77116970</v>
      </c>
      <c r="O212" s="9">
        <f>L212+M212+N212</f>
        <v>743605745</v>
      </c>
      <c r="P212" s="9">
        <v>4539738670</v>
      </c>
      <c r="Q212" s="10">
        <v>83.62009999999999</v>
      </c>
      <c r="R212" s="10">
        <v>16.3799</v>
      </c>
      <c r="S212" s="11">
        <f>IF(J212=1,O212,0)</f>
        <v>743605745</v>
      </c>
      <c r="T212" s="12">
        <f>IF(D212&lt;$R$355,K212,0)</f>
        <v>3796132925</v>
      </c>
      <c r="U212" s="13">
        <f>IF(F212&gt;16.28,O212,0)</f>
        <v>743605745</v>
      </c>
      <c r="V212" s="7"/>
    </row>
    <row r="213" ht="12.75" customHeight="1">
      <c r="A213" t="s" s="6">
        <v>439</v>
      </c>
      <c r="B213" t="s" s="6">
        <v>440</v>
      </c>
      <c r="C213" t="s" s="6">
        <v>18</v>
      </c>
      <c r="D213" s="7">
        <v>14.86</v>
      </c>
      <c r="E213" s="7">
        <v>0</v>
      </c>
      <c r="F213" s="7">
        <v>14.86</v>
      </c>
      <c r="G213" s="7">
        <v>14.86</v>
      </c>
      <c r="H213" s="7">
        <v>14.86</v>
      </c>
      <c r="I213" s="7"/>
      <c r="J213" s="8">
        <f>IF(D213=F213,0,1)</f>
        <v>0</v>
      </c>
      <c r="K213" s="9">
        <v>450466617</v>
      </c>
      <c r="L213" s="9">
        <v>17283764</v>
      </c>
      <c r="M213" s="9">
        <v>14749220</v>
      </c>
      <c r="N213" s="9">
        <v>34849421</v>
      </c>
      <c r="O213" s="9">
        <f>L213+M213+N213</f>
        <v>66882405</v>
      </c>
      <c r="P213" s="9">
        <v>517349022</v>
      </c>
      <c r="Q213" s="10">
        <v>87.07210000000001</v>
      </c>
      <c r="R213" s="10">
        <v>12.9279</v>
      </c>
      <c r="S213" s="11">
        <f>IF(J213=1,O213,0)</f>
        <v>0</v>
      </c>
      <c r="T213" s="12">
        <f>IF(D213&lt;$R$355,K213,0)</f>
        <v>450466617</v>
      </c>
      <c r="U213" s="13">
        <f>IF(F213&gt;16.28,O213,0)</f>
        <v>0</v>
      </c>
      <c r="V213" s="7"/>
    </row>
    <row r="214" ht="12.75" customHeight="1">
      <c r="A214" t="s" s="6">
        <v>441</v>
      </c>
      <c r="B214" t="s" s="6">
        <v>442</v>
      </c>
      <c r="C214" t="s" s="6">
        <v>18</v>
      </c>
      <c r="D214" s="7">
        <v>15</v>
      </c>
      <c r="E214" s="7">
        <v>0</v>
      </c>
      <c r="F214" s="7">
        <v>15</v>
      </c>
      <c r="G214" s="7">
        <v>15</v>
      </c>
      <c r="H214" s="7">
        <v>15</v>
      </c>
      <c r="I214" s="7"/>
      <c r="J214" s="8">
        <f>IF(D214=F214,0,1)</f>
        <v>0</v>
      </c>
      <c r="K214" s="9">
        <v>3327247188</v>
      </c>
      <c r="L214" s="9">
        <v>253498812</v>
      </c>
      <c r="M214" s="9">
        <v>165721700</v>
      </c>
      <c r="N214" s="9">
        <v>67532860</v>
      </c>
      <c r="O214" s="9">
        <f>L214+M214+N214</f>
        <v>486753372</v>
      </c>
      <c r="P214" s="9">
        <v>3814000560</v>
      </c>
      <c r="Q214" s="10">
        <v>87.2377</v>
      </c>
      <c r="R214" s="10">
        <v>12.7623</v>
      </c>
      <c r="S214" s="11">
        <f>IF(J214=1,O214,0)</f>
        <v>0</v>
      </c>
      <c r="T214" s="12">
        <f>IF(D214&lt;$R$355,K214,0)</f>
        <v>3327247188</v>
      </c>
      <c r="U214" s="13">
        <f>IF(F214&gt;16.28,O214,0)</f>
        <v>0</v>
      </c>
      <c r="V214" s="7"/>
    </row>
    <row r="215" ht="12.75" customHeight="1">
      <c r="A215" t="s" s="6">
        <v>443</v>
      </c>
      <c r="B215" t="s" s="6">
        <v>444</v>
      </c>
      <c r="C215" t="s" s="6">
        <v>18</v>
      </c>
      <c r="D215" s="7">
        <v>17.89</v>
      </c>
      <c r="E215" s="7">
        <v>0</v>
      </c>
      <c r="F215" s="7">
        <v>17.89</v>
      </c>
      <c r="G215" s="7">
        <v>17.89</v>
      </c>
      <c r="H215" s="7">
        <v>17.89</v>
      </c>
      <c r="I215" s="7"/>
      <c r="J215" s="8">
        <f>IF(D215=F215,0,1)</f>
        <v>0</v>
      </c>
      <c r="K215" s="9">
        <v>3177695139</v>
      </c>
      <c r="L215" s="9">
        <v>517692188</v>
      </c>
      <c r="M215" s="9">
        <v>113346767</v>
      </c>
      <c r="N215" s="9">
        <v>110038800</v>
      </c>
      <c r="O215" s="9">
        <f>L215+M215+N215</f>
        <v>741077755</v>
      </c>
      <c r="P215" s="9">
        <v>3918772894</v>
      </c>
      <c r="Q215" s="10">
        <v>81.089</v>
      </c>
      <c r="R215" s="10">
        <v>18.911</v>
      </c>
      <c r="S215" s="11">
        <f>IF(J215=1,O215,0)</f>
        <v>0</v>
      </c>
      <c r="T215" s="12">
        <f>IF(D215&lt;$R$355,K215,0)</f>
        <v>0</v>
      </c>
      <c r="U215" s="13">
        <f>IF(F215&gt;16.28,O215,0)</f>
        <v>741077755</v>
      </c>
      <c r="V215" s="7"/>
    </row>
    <row r="216" ht="12.75" customHeight="1">
      <c r="A216" t="s" s="6">
        <v>445</v>
      </c>
      <c r="B216" t="s" s="6">
        <v>446</v>
      </c>
      <c r="C216" t="s" s="6">
        <v>18</v>
      </c>
      <c r="D216" s="7">
        <v>16.49</v>
      </c>
      <c r="E216" s="7">
        <v>0</v>
      </c>
      <c r="F216" s="7">
        <v>16.49</v>
      </c>
      <c r="G216" s="7">
        <v>16.49</v>
      </c>
      <c r="H216" s="7">
        <v>16.49</v>
      </c>
      <c r="I216" s="7"/>
      <c r="J216" s="8">
        <f>IF(D216=F216,0,1)</f>
        <v>0</v>
      </c>
      <c r="K216" s="9">
        <v>2477238501</v>
      </c>
      <c r="L216" s="9">
        <v>358896411</v>
      </c>
      <c r="M216" s="9">
        <v>432581490</v>
      </c>
      <c r="N216" s="9">
        <v>110860060</v>
      </c>
      <c r="O216" s="9">
        <f>L216+M216+N216</f>
        <v>902337961</v>
      </c>
      <c r="P216" s="9">
        <v>3379576462</v>
      </c>
      <c r="Q216" s="10">
        <v>73.30029999999999</v>
      </c>
      <c r="R216" s="10">
        <v>26.6997</v>
      </c>
      <c r="S216" s="11">
        <f>IF(J216=1,O216,0)</f>
        <v>0</v>
      </c>
      <c r="T216" s="12">
        <f>IF(D216&lt;$R$355,K216,0)</f>
        <v>0</v>
      </c>
      <c r="U216" s="13">
        <f>IF(F216&gt;16.28,O216,0)</f>
        <v>902337961</v>
      </c>
      <c r="V216" s="7"/>
    </row>
    <row r="217" ht="12.75" customHeight="1">
      <c r="A217" t="s" s="6">
        <v>447</v>
      </c>
      <c r="B217" t="s" s="6">
        <v>448</v>
      </c>
      <c r="C217" t="s" s="6">
        <v>18</v>
      </c>
      <c r="D217" s="7">
        <v>13.77</v>
      </c>
      <c r="E217" s="7">
        <v>0</v>
      </c>
      <c r="F217" s="7">
        <v>13.77</v>
      </c>
      <c r="G217" s="7">
        <v>13.77</v>
      </c>
      <c r="H217" s="7">
        <v>13.77</v>
      </c>
      <c r="I217" s="7"/>
      <c r="J217" s="8">
        <f>IF(D217=F217,0,1)</f>
        <v>0</v>
      </c>
      <c r="K217" s="9">
        <v>1779086220</v>
      </c>
      <c r="L217" s="9">
        <v>156824900</v>
      </c>
      <c r="M217" s="9">
        <v>46690700</v>
      </c>
      <c r="N217" s="9">
        <v>72516560</v>
      </c>
      <c r="O217" s="9">
        <f>L217+M217+N217</f>
        <v>276032160</v>
      </c>
      <c r="P217" s="9">
        <v>2055118380</v>
      </c>
      <c r="Q217" s="10">
        <v>86.5686</v>
      </c>
      <c r="R217" s="10">
        <v>13.4314</v>
      </c>
      <c r="S217" s="11">
        <f>IF(J217=1,O217,0)</f>
        <v>0</v>
      </c>
      <c r="T217" s="12">
        <f>IF(D217&lt;$R$355,K217,0)</f>
        <v>1779086220</v>
      </c>
      <c r="U217" s="13">
        <f>IF(F217&gt;16.28,O217,0)</f>
        <v>0</v>
      </c>
      <c r="V217" s="7"/>
    </row>
    <row r="218" ht="12.75" customHeight="1">
      <c r="A218" t="s" s="6">
        <v>449</v>
      </c>
      <c r="B218" t="s" s="6">
        <v>450</v>
      </c>
      <c r="C218" t="s" s="6">
        <v>18</v>
      </c>
      <c r="D218" s="7">
        <v>13.85</v>
      </c>
      <c r="E218" s="7">
        <v>0</v>
      </c>
      <c r="F218" s="7">
        <v>13.85</v>
      </c>
      <c r="G218" s="7">
        <v>13.85</v>
      </c>
      <c r="H218" s="7">
        <v>13.85</v>
      </c>
      <c r="I218" s="7"/>
      <c r="J218" s="8">
        <f>IF(D218=F218,0,1)</f>
        <v>0</v>
      </c>
      <c r="K218" s="9">
        <v>320988518</v>
      </c>
      <c r="L218" s="9">
        <v>17214947</v>
      </c>
      <c r="M218" s="9">
        <v>103268178</v>
      </c>
      <c r="N218" s="9">
        <v>161127676</v>
      </c>
      <c r="O218" s="9">
        <f>L218+M218+N218</f>
        <v>281610801</v>
      </c>
      <c r="P218" s="9">
        <v>602599319</v>
      </c>
      <c r="Q218" s="10">
        <v>53.2673</v>
      </c>
      <c r="R218" s="10">
        <v>46.7327</v>
      </c>
      <c r="S218" s="11">
        <f>IF(J218=1,O218,0)</f>
        <v>0</v>
      </c>
      <c r="T218" s="12">
        <f>IF(D218&lt;$R$355,K218,0)</f>
        <v>320988518</v>
      </c>
      <c r="U218" s="13">
        <f>IF(F218&gt;16.28,O218,0)</f>
        <v>0</v>
      </c>
      <c r="V218" s="7"/>
    </row>
    <row r="219" ht="12.75" customHeight="1">
      <c r="A219" t="s" s="6">
        <v>451</v>
      </c>
      <c r="B219" t="s" s="6">
        <v>452</v>
      </c>
      <c r="C219" t="s" s="6">
        <v>18</v>
      </c>
      <c r="D219" s="7">
        <v>14.26</v>
      </c>
      <c r="E219" s="7">
        <v>0</v>
      </c>
      <c r="F219" s="7">
        <v>14.26</v>
      </c>
      <c r="G219" s="7">
        <v>14.26</v>
      </c>
      <c r="H219" s="7">
        <v>14.26</v>
      </c>
      <c r="I219" s="7"/>
      <c r="J219" s="8">
        <f>IF(D219=F219,0,1)</f>
        <v>0</v>
      </c>
      <c r="K219" s="9">
        <v>2467163870</v>
      </c>
      <c r="L219" s="9">
        <v>204711915</v>
      </c>
      <c r="M219" s="9">
        <v>254536325</v>
      </c>
      <c r="N219" s="9">
        <v>87253410</v>
      </c>
      <c r="O219" s="9">
        <f>L219+M219+N219</f>
        <v>546501650</v>
      </c>
      <c r="P219" s="9">
        <v>3013665520</v>
      </c>
      <c r="Q219" s="10">
        <v>81.8659</v>
      </c>
      <c r="R219" s="10">
        <v>18.1341</v>
      </c>
      <c r="S219" s="11">
        <f>IF(J219=1,O219,0)</f>
        <v>0</v>
      </c>
      <c r="T219" s="12">
        <f>IF(D219&lt;$R$355,K219,0)</f>
        <v>2467163870</v>
      </c>
      <c r="U219" s="13">
        <f>IF(F219&gt;16.28,O219,0)</f>
        <v>0</v>
      </c>
      <c r="V219" s="7"/>
    </row>
    <row r="220" ht="12.75" customHeight="1">
      <c r="A220" t="s" s="6">
        <v>453</v>
      </c>
      <c r="B220" t="s" s="6">
        <v>454</v>
      </c>
      <c r="C220" t="s" s="6">
        <v>18</v>
      </c>
      <c r="D220" s="7">
        <v>16.62</v>
      </c>
      <c r="E220" s="7">
        <v>0</v>
      </c>
      <c r="F220" s="7">
        <v>16.62</v>
      </c>
      <c r="G220" s="7">
        <v>16.62</v>
      </c>
      <c r="H220" s="7">
        <v>16.62</v>
      </c>
      <c r="I220" s="7"/>
      <c r="J220" s="8">
        <f>IF(D220=F220,0,1)</f>
        <v>0</v>
      </c>
      <c r="K220" s="9">
        <v>2586136671</v>
      </c>
      <c r="L220" s="9">
        <v>326094860</v>
      </c>
      <c r="M220" s="9">
        <v>31269900</v>
      </c>
      <c r="N220" s="9">
        <v>60783730</v>
      </c>
      <c r="O220" s="9">
        <f>L220+M220+N220</f>
        <v>418148490</v>
      </c>
      <c r="P220" s="9">
        <v>3004285161</v>
      </c>
      <c r="Q220" s="10">
        <v>86.08159999999999</v>
      </c>
      <c r="R220" s="10">
        <v>13.9184</v>
      </c>
      <c r="S220" s="11">
        <f>IF(J220=1,O220,0)</f>
        <v>0</v>
      </c>
      <c r="T220" s="12">
        <f>IF(D220&lt;$R$355,K220,0)</f>
        <v>0</v>
      </c>
      <c r="U220" s="13">
        <f>IF(F220&gt;16.28,O220,0)</f>
        <v>418148490</v>
      </c>
      <c r="V220" s="7"/>
    </row>
    <row r="221" ht="12.75" customHeight="1">
      <c r="A221" t="s" s="6">
        <v>455</v>
      </c>
      <c r="B221" t="s" s="6">
        <v>456</v>
      </c>
      <c r="C221" t="s" s="6">
        <v>18</v>
      </c>
      <c r="D221" s="7">
        <v>10.75</v>
      </c>
      <c r="E221" s="7">
        <v>10.75</v>
      </c>
      <c r="F221" s="7">
        <v>24</v>
      </c>
      <c r="G221" s="7">
        <v>24</v>
      </c>
      <c r="H221" s="7">
        <v>24</v>
      </c>
      <c r="I221" s="7"/>
      <c r="J221" s="8">
        <f>IF(D221=F221,0,1)</f>
        <v>1</v>
      </c>
      <c r="K221" s="9">
        <v>4889664545</v>
      </c>
      <c r="L221" s="9">
        <v>1054801062</v>
      </c>
      <c r="M221" s="9">
        <v>415467506</v>
      </c>
      <c r="N221" s="9">
        <v>142139750</v>
      </c>
      <c r="O221" s="9">
        <f>L221+M221+N221</f>
        <v>1612408318</v>
      </c>
      <c r="P221" s="9">
        <v>6502575063</v>
      </c>
      <c r="Q221" s="10">
        <v>75.20350000000001</v>
      </c>
      <c r="R221" s="10">
        <v>24.7965</v>
      </c>
      <c r="S221" s="11">
        <f>IF(J221=1,O221,0)</f>
        <v>1612408318</v>
      </c>
      <c r="T221" s="12">
        <f>IF(D221&lt;$R$355,K221,0)</f>
        <v>4889664545</v>
      </c>
      <c r="U221" s="13">
        <f>IF(F221&gt;16.28,O221,0)</f>
        <v>1612408318</v>
      </c>
      <c r="V221" s="7"/>
    </row>
    <row r="222" ht="12.75" customHeight="1">
      <c r="A222" t="s" s="6">
        <v>457</v>
      </c>
      <c r="B222" t="s" s="6">
        <v>458</v>
      </c>
      <c r="C222" t="s" s="6">
        <v>18</v>
      </c>
      <c r="D222" s="7">
        <v>6.79</v>
      </c>
      <c r="E222" s="7">
        <v>0</v>
      </c>
      <c r="F222" s="7">
        <v>6.75</v>
      </c>
      <c r="G222" s="7">
        <v>6.75</v>
      </c>
      <c r="H222" s="7">
        <v>6.75</v>
      </c>
      <c r="I222" s="7"/>
      <c r="J222" s="8">
        <f>IF(D222=F222,0,1)</f>
        <v>1</v>
      </c>
      <c r="K222" s="9">
        <v>3937931528</v>
      </c>
      <c r="L222" s="9">
        <v>192827267</v>
      </c>
      <c r="M222" s="9">
        <v>6321635</v>
      </c>
      <c r="N222" s="9">
        <v>77473190</v>
      </c>
      <c r="O222" s="9">
        <f>L222+M222+N222</f>
        <v>276622092</v>
      </c>
      <c r="P222" s="9">
        <v>4214553620</v>
      </c>
      <c r="Q222" s="10">
        <v>93.4365</v>
      </c>
      <c r="R222" s="10">
        <v>6.5635</v>
      </c>
      <c r="S222" s="11">
        <f>IF(J222=1,O222,0)</f>
        <v>276622092</v>
      </c>
      <c r="T222" s="12">
        <f>IF(D222&lt;$R$355,K222,0)</f>
        <v>3937931528</v>
      </c>
      <c r="U222" s="13">
        <f>IF(F222&gt;16.28,O222,0)</f>
        <v>0</v>
      </c>
      <c r="V222" s="7"/>
    </row>
    <row r="223" ht="12.75" customHeight="1">
      <c r="A223" t="s" s="6">
        <v>459</v>
      </c>
      <c r="B223" t="s" s="6">
        <v>460</v>
      </c>
      <c r="C223" t="s" s="6">
        <v>18</v>
      </c>
      <c r="D223" s="7">
        <v>12.72</v>
      </c>
      <c r="E223" s="7">
        <v>0</v>
      </c>
      <c r="F223" s="7">
        <v>12.72</v>
      </c>
      <c r="G223" s="7">
        <v>12.72</v>
      </c>
      <c r="H223" s="7">
        <v>12.72</v>
      </c>
      <c r="I223" s="7"/>
      <c r="J223" s="8">
        <f>IF(D223=F223,0,1)</f>
        <v>0</v>
      </c>
      <c r="K223" s="9">
        <v>235346195</v>
      </c>
      <c r="L223" s="9">
        <v>5744075</v>
      </c>
      <c r="M223" s="9">
        <v>1305100</v>
      </c>
      <c r="N223" s="9">
        <v>13029512</v>
      </c>
      <c r="O223" s="9">
        <f>L223+M223+N223</f>
        <v>20078687</v>
      </c>
      <c r="P223" s="9">
        <v>255424882</v>
      </c>
      <c r="Q223" s="10">
        <v>92.1391</v>
      </c>
      <c r="R223" s="10">
        <v>7.8609</v>
      </c>
      <c r="S223" s="11">
        <f>IF(J223=1,O223,0)</f>
        <v>0</v>
      </c>
      <c r="T223" s="12">
        <f>IF(D223&lt;$R$355,K223,0)</f>
        <v>235346195</v>
      </c>
      <c r="U223" s="13">
        <f>IF(F223&gt;16.28,O223,0)</f>
        <v>0</v>
      </c>
      <c r="V223" s="7"/>
    </row>
    <row r="224" ht="12.75" customHeight="1">
      <c r="A224" t="s" s="6">
        <v>461</v>
      </c>
      <c r="B224" t="s" s="6">
        <v>462</v>
      </c>
      <c r="C224" t="s" s="6">
        <v>18</v>
      </c>
      <c r="D224" s="7">
        <v>19.12</v>
      </c>
      <c r="E224" s="7">
        <v>0</v>
      </c>
      <c r="F224" s="7">
        <v>19.12</v>
      </c>
      <c r="G224" s="7">
        <v>19.12</v>
      </c>
      <c r="H224" s="7">
        <v>19.12</v>
      </c>
      <c r="I224" s="7"/>
      <c r="J224" s="8">
        <f>IF(D224=F224,0,1)</f>
        <v>0</v>
      </c>
      <c r="K224" s="9">
        <v>530773680</v>
      </c>
      <c r="L224" s="9">
        <v>65915213</v>
      </c>
      <c r="M224" s="9">
        <v>39136930</v>
      </c>
      <c r="N224" s="9">
        <v>27378950</v>
      </c>
      <c r="O224" s="9">
        <f>L224+M224+N224</f>
        <v>132431093</v>
      </c>
      <c r="P224" s="9">
        <v>663204773</v>
      </c>
      <c r="Q224" s="10">
        <v>80.0316</v>
      </c>
      <c r="R224" s="10">
        <v>19.9684</v>
      </c>
      <c r="S224" s="11">
        <f>IF(J224=1,O224,0)</f>
        <v>0</v>
      </c>
      <c r="T224" s="12">
        <f>IF(D224&lt;$R$355,K224,0)</f>
        <v>0</v>
      </c>
      <c r="U224" s="13">
        <f>IF(F224&gt;16.28,O224,0)</f>
        <v>132431093</v>
      </c>
      <c r="V224" s="7"/>
    </row>
    <row r="225" ht="12.75" customHeight="1">
      <c r="A225" t="s" s="6">
        <v>463</v>
      </c>
      <c r="B225" t="s" s="6">
        <v>464</v>
      </c>
      <c r="C225" t="s" s="6">
        <v>18</v>
      </c>
      <c r="D225" s="7">
        <v>7.2</v>
      </c>
      <c r="E225" s="7">
        <v>0</v>
      </c>
      <c r="F225" s="7">
        <v>7.2</v>
      </c>
      <c r="G225" s="7">
        <v>7.2</v>
      </c>
      <c r="H225" s="7">
        <v>7.2</v>
      </c>
      <c r="I225" s="7"/>
      <c r="J225" s="8">
        <f>IF(D225=F225,0,1)</f>
        <v>0</v>
      </c>
      <c r="K225" s="9">
        <v>4346890942</v>
      </c>
      <c r="L225" s="9">
        <v>263583638</v>
      </c>
      <c r="M225" s="9">
        <v>8796900</v>
      </c>
      <c r="N225" s="9">
        <v>63033540</v>
      </c>
      <c r="O225" s="9">
        <f>L225+M225+N225</f>
        <v>335414078</v>
      </c>
      <c r="P225" s="9">
        <v>4682305020</v>
      </c>
      <c r="Q225" s="10">
        <v>92.8366</v>
      </c>
      <c r="R225" s="10">
        <v>7.1634</v>
      </c>
      <c r="S225" s="11">
        <f>IF(J225=1,O225,0)</f>
        <v>0</v>
      </c>
      <c r="T225" s="12">
        <f>IF(D225&lt;$R$355,K225,0)</f>
        <v>4346890942</v>
      </c>
      <c r="U225" s="13">
        <f>IF(F225&gt;16.28,O225,0)</f>
        <v>0</v>
      </c>
      <c r="V225" s="7"/>
    </row>
    <row r="226" ht="12.75" customHeight="1">
      <c r="A226" t="s" s="6">
        <v>465</v>
      </c>
      <c r="B226" t="s" s="6">
        <v>466</v>
      </c>
      <c r="C226" t="s" s="6">
        <v>18</v>
      </c>
      <c r="D226" s="7">
        <v>7.75</v>
      </c>
      <c r="E226" s="7">
        <v>0</v>
      </c>
      <c r="F226" s="7">
        <v>7.75</v>
      </c>
      <c r="G226" s="7">
        <v>7.75</v>
      </c>
      <c r="H226" s="7">
        <v>7.75</v>
      </c>
      <c r="I226" s="7"/>
      <c r="J226" s="8">
        <f>IF(D226=F226,0,1)</f>
        <v>0</v>
      </c>
      <c r="K226" s="9">
        <v>653481095</v>
      </c>
      <c r="L226" s="9">
        <v>15330205</v>
      </c>
      <c r="M226" s="9">
        <v>3395700</v>
      </c>
      <c r="N226" s="9">
        <v>26812001</v>
      </c>
      <c r="O226" s="9">
        <f>L226+M226+N226</f>
        <v>45537906</v>
      </c>
      <c r="P226" s="9">
        <v>699019001</v>
      </c>
      <c r="Q226" s="10">
        <v>93.4855</v>
      </c>
      <c r="R226" s="10">
        <v>6.5145</v>
      </c>
      <c r="S226" s="11">
        <f>IF(J226=1,O226,0)</f>
        <v>0</v>
      </c>
      <c r="T226" s="12">
        <f>IF(D226&lt;$R$355,K226,0)</f>
        <v>653481095</v>
      </c>
      <c r="U226" s="13">
        <f>IF(F226&gt;16.28,O226,0)</f>
        <v>0</v>
      </c>
      <c r="V226" s="7"/>
    </row>
    <row r="227" ht="12.75" customHeight="1">
      <c r="A227" t="s" s="6">
        <v>467</v>
      </c>
      <c r="B227" t="s" s="6">
        <v>468</v>
      </c>
      <c r="C227" t="s" s="6">
        <v>18</v>
      </c>
      <c r="D227" s="7">
        <v>16.16</v>
      </c>
      <c r="E227" s="7">
        <v>0</v>
      </c>
      <c r="F227" s="7">
        <v>16.16</v>
      </c>
      <c r="G227" s="7">
        <v>16.16</v>
      </c>
      <c r="H227" s="7">
        <v>16.16</v>
      </c>
      <c r="I227" s="7"/>
      <c r="J227" s="8">
        <f>IF(D227=F227,0,1)</f>
        <v>0</v>
      </c>
      <c r="K227" s="9">
        <v>1309249094</v>
      </c>
      <c r="L227" s="9">
        <v>133166381</v>
      </c>
      <c r="M227" s="9">
        <v>113105500</v>
      </c>
      <c r="N227" s="9">
        <v>73973700</v>
      </c>
      <c r="O227" s="9">
        <f>L227+M227+N227</f>
        <v>320245581</v>
      </c>
      <c r="P227" s="9">
        <v>1629494675</v>
      </c>
      <c r="Q227" s="10">
        <v>80.34690000000001</v>
      </c>
      <c r="R227" s="10">
        <v>19.6531</v>
      </c>
      <c r="S227" s="11">
        <f>IF(J227=1,O227,0)</f>
        <v>0</v>
      </c>
      <c r="T227" s="12">
        <f>IF(D227&lt;$R$355,K227,0)</f>
        <v>1309249094</v>
      </c>
      <c r="U227" s="13">
        <f>IF(F227&gt;16.28,O227,0)</f>
        <v>0</v>
      </c>
      <c r="V227" s="7"/>
    </row>
    <row r="228" ht="12.75" customHeight="1">
      <c r="A228" t="s" s="6">
        <v>469</v>
      </c>
      <c r="B228" t="s" s="6">
        <v>470</v>
      </c>
      <c r="C228" t="s" s="6">
        <v>18</v>
      </c>
      <c r="D228" s="7">
        <v>19.83</v>
      </c>
      <c r="E228" s="7">
        <v>0</v>
      </c>
      <c r="F228" s="7">
        <v>19.83</v>
      </c>
      <c r="G228" s="7">
        <v>19.83</v>
      </c>
      <c r="H228" s="7">
        <v>19.83</v>
      </c>
      <c r="I228" s="7"/>
      <c r="J228" s="8">
        <f>IF(D228=F228,0,1)</f>
        <v>0</v>
      </c>
      <c r="K228" s="9">
        <v>900911149</v>
      </c>
      <c r="L228" s="9">
        <v>66654249</v>
      </c>
      <c r="M228" s="9">
        <v>45825500</v>
      </c>
      <c r="N228" s="9">
        <v>69489155</v>
      </c>
      <c r="O228" s="9">
        <f>L228+M228+N228</f>
        <v>181968904</v>
      </c>
      <c r="P228" s="9">
        <v>1082880053</v>
      </c>
      <c r="Q228" s="10">
        <v>83.19580000000001</v>
      </c>
      <c r="R228" s="10">
        <v>16.8042</v>
      </c>
      <c r="S228" s="11">
        <f>IF(J228=1,O228,0)</f>
        <v>0</v>
      </c>
      <c r="T228" s="12">
        <f>IF(D228&lt;$R$355,K228,0)</f>
        <v>0</v>
      </c>
      <c r="U228" s="13">
        <f>IF(F228&gt;16.28,O228,0)</f>
        <v>181968904</v>
      </c>
      <c r="V228" s="7"/>
    </row>
    <row r="229" ht="12.75" customHeight="1">
      <c r="A229" t="s" s="6">
        <v>471</v>
      </c>
      <c r="B229" t="s" s="6">
        <v>472</v>
      </c>
      <c r="C229" t="s" s="6">
        <v>18</v>
      </c>
      <c r="D229" s="7">
        <v>18.98</v>
      </c>
      <c r="E229" s="7">
        <v>0</v>
      </c>
      <c r="F229" s="7">
        <v>18.98</v>
      </c>
      <c r="G229" s="7">
        <v>18.98</v>
      </c>
      <c r="H229" s="7">
        <v>18.98</v>
      </c>
      <c r="I229" s="7"/>
      <c r="J229" s="8">
        <f>IF(D229=F229,0,1)</f>
        <v>0</v>
      </c>
      <c r="K229" s="9">
        <v>605538898</v>
      </c>
      <c r="L229" s="9">
        <v>11516663</v>
      </c>
      <c r="M229" s="9">
        <v>5420100</v>
      </c>
      <c r="N229" s="9">
        <v>10314666</v>
      </c>
      <c r="O229" s="9">
        <f>L229+M229+N229</f>
        <v>27251429</v>
      </c>
      <c r="P229" s="9">
        <v>632790327</v>
      </c>
      <c r="Q229" s="10">
        <v>95.6935</v>
      </c>
      <c r="R229" s="10">
        <v>4.3065</v>
      </c>
      <c r="S229" s="11">
        <f>IF(J229=1,O229,0)</f>
        <v>0</v>
      </c>
      <c r="T229" s="12">
        <f>IF(D229&lt;$R$355,K229,0)</f>
        <v>0</v>
      </c>
      <c r="U229" s="13">
        <f>IF(F229&gt;16.28,O229,0)</f>
        <v>27251429</v>
      </c>
      <c r="V229" s="7"/>
    </row>
    <row r="230" ht="12.75" customHeight="1">
      <c r="A230" t="s" s="6">
        <v>473</v>
      </c>
      <c r="B230" t="s" s="6">
        <v>474</v>
      </c>
      <c r="C230" t="s" s="6">
        <v>18</v>
      </c>
      <c r="D230" s="7">
        <v>10.1</v>
      </c>
      <c r="E230" s="7">
        <v>0</v>
      </c>
      <c r="F230" s="7">
        <v>21.14</v>
      </c>
      <c r="G230" s="7">
        <v>21.14</v>
      </c>
      <c r="H230" s="7">
        <v>21.14</v>
      </c>
      <c r="I230" s="7"/>
      <c r="J230" s="8">
        <f>IF(D230=F230,0,1)</f>
        <v>1</v>
      </c>
      <c r="K230" s="9">
        <v>7680108448</v>
      </c>
      <c r="L230" s="9">
        <v>1195893946</v>
      </c>
      <c r="M230" s="9">
        <v>330424200</v>
      </c>
      <c r="N230" s="9">
        <v>150581490</v>
      </c>
      <c r="O230" s="9">
        <f>L230+M230+N230</f>
        <v>1676899636</v>
      </c>
      <c r="P230" s="9">
        <v>9357008084</v>
      </c>
      <c r="Q230" s="10">
        <v>82.0787</v>
      </c>
      <c r="R230" s="10">
        <v>17.9213</v>
      </c>
      <c r="S230" s="11">
        <f>IF(J230=1,O230,0)</f>
        <v>1676899636</v>
      </c>
      <c r="T230" s="12">
        <f>IF(D230&lt;$R$355,K230,0)</f>
        <v>7680108448</v>
      </c>
      <c r="U230" s="13">
        <f>IF(F230&gt;16.28,O230,0)</f>
        <v>1676899636</v>
      </c>
      <c r="V230" s="7"/>
    </row>
    <row r="231" ht="12.75" customHeight="1">
      <c r="A231" t="s" s="6">
        <v>475</v>
      </c>
      <c r="B231" t="s" s="6">
        <v>476</v>
      </c>
      <c r="C231" t="s" s="6">
        <v>18</v>
      </c>
      <c r="D231" s="7">
        <v>20.56</v>
      </c>
      <c r="E231" s="7">
        <v>0</v>
      </c>
      <c r="F231" s="7">
        <v>20.56</v>
      </c>
      <c r="G231" s="7">
        <v>20.56</v>
      </c>
      <c r="H231" s="7">
        <v>20.56</v>
      </c>
      <c r="I231" s="7"/>
      <c r="J231" s="8">
        <f>IF(D231=F231,0,1)</f>
        <v>0</v>
      </c>
      <c r="K231" s="9">
        <v>183391900</v>
      </c>
      <c r="L231" s="9">
        <v>1932500</v>
      </c>
      <c r="M231" s="9">
        <v>906000</v>
      </c>
      <c r="N231" s="9">
        <v>13247100</v>
      </c>
      <c r="O231" s="9">
        <f>L231+M231+N231</f>
        <v>16085600</v>
      </c>
      <c r="P231" s="9">
        <v>199477500</v>
      </c>
      <c r="Q231" s="10">
        <v>91.9361</v>
      </c>
      <c r="R231" s="10">
        <v>8.0639</v>
      </c>
      <c r="S231" s="11">
        <f>IF(J231=1,O231,0)</f>
        <v>0</v>
      </c>
      <c r="T231" s="12">
        <f>IF(D231&lt;$R$355,K231,0)</f>
        <v>0</v>
      </c>
      <c r="U231" s="13">
        <f>IF(F231&gt;16.28,O231,0)</f>
        <v>16085600</v>
      </c>
      <c r="V231" s="7"/>
    </row>
    <row r="232" ht="12.75" customHeight="1">
      <c r="A232" t="s" s="6">
        <v>477</v>
      </c>
      <c r="B232" t="s" s="6">
        <v>478</v>
      </c>
      <c r="C232" t="s" s="6">
        <v>18</v>
      </c>
      <c r="D232" s="7">
        <v>14.15</v>
      </c>
      <c r="E232" s="7">
        <v>0</v>
      </c>
      <c r="F232" s="7">
        <v>14.15</v>
      </c>
      <c r="G232" s="7">
        <v>14.15</v>
      </c>
      <c r="H232" s="7">
        <v>14.15</v>
      </c>
      <c r="I232" s="7"/>
      <c r="J232" s="8">
        <f>IF(D232=F232,0,1)</f>
        <v>0</v>
      </c>
      <c r="K232" s="9">
        <v>2843842073</v>
      </c>
      <c r="L232" s="9">
        <v>247637806</v>
      </c>
      <c r="M232" s="9">
        <v>93050500</v>
      </c>
      <c r="N232" s="9">
        <v>59252050</v>
      </c>
      <c r="O232" s="9">
        <f>L232+M232+N232</f>
        <v>399940356</v>
      </c>
      <c r="P232" s="9">
        <v>3243782429</v>
      </c>
      <c r="Q232" s="10">
        <v>87.67059999999999</v>
      </c>
      <c r="R232" s="10">
        <v>12.3294</v>
      </c>
      <c r="S232" s="11">
        <f>IF(J232=1,O232,0)</f>
        <v>0</v>
      </c>
      <c r="T232" s="12">
        <f>IF(D232&lt;$R$355,K232,0)</f>
        <v>2843842073</v>
      </c>
      <c r="U232" s="13">
        <f>IF(F232&gt;16.28,O232,0)</f>
        <v>0</v>
      </c>
      <c r="V232" s="7"/>
    </row>
    <row r="233" ht="12.75" customHeight="1">
      <c r="A233" t="s" s="6">
        <v>479</v>
      </c>
      <c r="B233" t="s" s="6">
        <v>480</v>
      </c>
      <c r="C233" t="s" s="6">
        <v>18</v>
      </c>
      <c r="D233" s="7">
        <v>17.15</v>
      </c>
      <c r="E233" s="7">
        <v>0</v>
      </c>
      <c r="F233" s="7">
        <v>17.15</v>
      </c>
      <c r="G233" s="7">
        <v>17.15</v>
      </c>
      <c r="H233" s="7">
        <v>17.15</v>
      </c>
      <c r="I233" s="7"/>
      <c r="J233" s="8">
        <f>IF(D233=F233,0,1)</f>
        <v>0</v>
      </c>
      <c r="K233" s="9">
        <v>1450333516</v>
      </c>
      <c r="L233" s="9">
        <v>32207866</v>
      </c>
      <c r="M233" s="9">
        <v>30185000</v>
      </c>
      <c r="N233" s="9">
        <v>24088915</v>
      </c>
      <c r="O233" s="9">
        <f>L233+M233+N233</f>
        <v>86481781</v>
      </c>
      <c r="P233" s="9">
        <v>1536815297</v>
      </c>
      <c r="Q233" s="10">
        <v>94.37269999999999</v>
      </c>
      <c r="R233" s="10">
        <v>5.6273</v>
      </c>
      <c r="S233" s="11">
        <f>IF(J233=1,O233,0)</f>
        <v>0</v>
      </c>
      <c r="T233" s="12">
        <f>IF(D233&lt;$R$355,K233,0)</f>
        <v>0</v>
      </c>
      <c r="U233" s="13">
        <f>IF(F233&gt;16.28,O233,0)</f>
        <v>86481781</v>
      </c>
      <c r="V233" s="7"/>
    </row>
    <row r="234" ht="12.75" customHeight="1">
      <c r="A234" t="s" s="6">
        <v>481</v>
      </c>
      <c r="B234" t="s" s="6">
        <v>482</v>
      </c>
      <c r="C234" t="s" s="6">
        <v>18</v>
      </c>
      <c r="D234" s="7">
        <v>18.32</v>
      </c>
      <c r="E234" s="7">
        <v>0</v>
      </c>
      <c r="F234" s="7">
        <v>18.32</v>
      </c>
      <c r="G234" s="7">
        <v>18.32</v>
      </c>
      <c r="H234" s="7">
        <v>18.32</v>
      </c>
      <c r="I234" s="7"/>
      <c r="J234" s="8">
        <f>IF(D234=F234,0,1)</f>
        <v>0</v>
      </c>
      <c r="K234" s="9">
        <v>90098144</v>
      </c>
      <c r="L234" s="9">
        <v>6464943</v>
      </c>
      <c r="M234" s="9">
        <v>853400</v>
      </c>
      <c r="N234" s="9">
        <v>6770883</v>
      </c>
      <c r="O234" s="9">
        <f>L234+M234+N234</f>
        <v>14089226</v>
      </c>
      <c r="P234" s="9">
        <v>104187370</v>
      </c>
      <c r="Q234" s="10">
        <v>86.477</v>
      </c>
      <c r="R234" s="10">
        <v>13.523</v>
      </c>
      <c r="S234" s="11">
        <f>IF(J234=1,O234,0)</f>
        <v>0</v>
      </c>
      <c r="T234" s="12">
        <f>IF(D234&lt;$R$355,K234,0)</f>
        <v>0</v>
      </c>
      <c r="U234" s="13">
        <f>IF(F234&gt;16.28,O234,0)</f>
        <v>14089226</v>
      </c>
      <c r="V234" s="7"/>
    </row>
    <row r="235" ht="12.75" customHeight="1">
      <c r="A235" t="s" s="6">
        <v>483</v>
      </c>
      <c r="B235" t="s" s="6">
        <v>484</v>
      </c>
      <c r="C235" t="s" s="6">
        <v>18</v>
      </c>
      <c r="D235" s="7">
        <v>13.54</v>
      </c>
      <c r="E235" s="7">
        <v>0</v>
      </c>
      <c r="F235" s="7">
        <v>13.54</v>
      </c>
      <c r="G235" s="7">
        <v>13.54</v>
      </c>
      <c r="H235" s="7">
        <v>13.54</v>
      </c>
      <c r="I235" s="7"/>
      <c r="J235" s="8">
        <f>IF(D235=F235,0,1)</f>
        <v>0</v>
      </c>
      <c r="K235" s="9">
        <v>163670194</v>
      </c>
      <c r="L235" s="9">
        <v>5058106</v>
      </c>
      <c r="M235" s="9">
        <v>206400</v>
      </c>
      <c r="N235" s="9">
        <v>14716419</v>
      </c>
      <c r="O235" s="9">
        <f>L235+M235+N235</f>
        <v>19980925</v>
      </c>
      <c r="P235" s="9">
        <v>183651119</v>
      </c>
      <c r="Q235" s="10">
        <v>89.1202</v>
      </c>
      <c r="R235" s="10">
        <v>10.8798</v>
      </c>
      <c r="S235" s="11">
        <f>IF(J235=1,O235,0)</f>
        <v>0</v>
      </c>
      <c r="T235" s="12">
        <f>IF(D235&lt;$R$355,K235,0)</f>
        <v>163670194</v>
      </c>
      <c r="U235" s="13">
        <f>IF(F235&gt;16.28,O235,0)</f>
        <v>0</v>
      </c>
      <c r="V235" s="7"/>
    </row>
    <row r="236" ht="12.75" customHeight="1">
      <c r="A236" t="s" s="6">
        <v>485</v>
      </c>
      <c r="B236" t="s" s="6">
        <v>486</v>
      </c>
      <c r="C236" t="s" s="6">
        <v>18</v>
      </c>
      <c r="D236" s="7">
        <v>15.58</v>
      </c>
      <c r="E236" s="7">
        <v>0</v>
      </c>
      <c r="F236" s="7">
        <v>15.58</v>
      </c>
      <c r="G236" s="7">
        <v>15.58</v>
      </c>
      <c r="H236" s="7">
        <v>15.58</v>
      </c>
      <c r="I236" s="7"/>
      <c r="J236" s="8">
        <f>IF(D236=F236,0,1)</f>
        <v>0</v>
      </c>
      <c r="K236" s="9">
        <v>233510860</v>
      </c>
      <c r="L236" s="9">
        <v>7453543</v>
      </c>
      <c r="M236" s="9">
        <v>628700</v>
      </c>
      <c r="N236" s="9">
        <v>7204930</v>
      </c>
      <c r="O236" s="9">
        <f>L236+M236+N236</f>
        <v>15287173</v>
      </c>
      <c r="P236" s="9">
        <v>248798033</v>
      </c>
      <c r="Q236" s="10">
        <v>93.8556</v>
      </c>
      <c r="R236" s="10">
        <v>6.1444</v>
      </c>
      <c r="S236" s="11">
        <f>IF(J236=1,O236,0)</f>
        <v>0</v>
      </c>
      <c r="T236" s="12">
        <f>IF(D236&lt;$R$355,K236,0)</f>
        <v>233510860</v>
      </c>
      <c r="U236" s="13">
        <f>IF(F236&gt;16.28,O236,0)</f>
        <v>0</v>
      </c>
      <c r="V236" s="7"/>
    </row>
    <row r="237" ht="12.75" customHeight="1">
      <c r="A237" t="s" s="6">
        <v>487</v>
      </c>
      <c r="B237" t="s" s="6">
        <v>488</v>
      </c>
      <c r="C237" t="s" s="6">
        <v>18</v>
      </c>
      <c r="D237" s="7">
        <v>18.56</v>
      </c>
      <c r="E237" s="7">
        <v>0</v>
      </c>
      <c r="F237" s="7">
        <v>39.9</v>
      </c>
      <c r="G237" s="7">
        <v>39.9</v>
      </c>
      <c r="H237" s="7">
        <v>39.9</v>
      </c>
      <c r="I237" s="7"/>
      <c r="J237" s="8">
        <f>IF(D237=F237,0,1)</f>
        <v>1</v>
      </c>
      <c r="K237" s="9">
        <v>3220808803</v>
      </c>
      <c r="L237" s="9">
        <v>400004056</v>
      </c>
      <c r="M237" s="9">
        <v>155171501</v>
      </c>
      <c r="N237" s="9">
        <v>319166820</v>
      </c>
      <c r="O237" s="9">
        <f>L237+M237+N237</f>
        <v>874342377</v>
      </c>
      <c r="P237" s="9">
        <v>4095151180</v>
      </c>
      <c r="Q237" s="10">
        <v>78.6493</v>
      </c>
      <c r="R237" s="10">
        <v>21.3507</v>
      </c>
      <c r="S237" s="11">
        <f>IF(J237=1,O237,0)</f>
        <v>874342377</v>
      </c>
      <c r="T237" s="12">
        <f>IF(D237&lt;$R$355,K237,0)</f>
        <v>0</v>
      </c>
      <c r="U237" s="13">
        <f>IF(F237&gt;16.28,O237,0)</f>
        <v>874342377</v>
      </c>
      <c r="V237" s="7"/>
    </row>
    <row r="238" ht="12.75" customHeight="1">
      <c r="A238" t="s" s="6">
        <v>489</v>
      </c>
      <c r="B238" t="s" s="6">
        <v>490</v>
      </c>
      <c r="C238" t="s" s="6">
        <v>18</v>
      </c>
      <c r="D238" s="7">
        <v>19.95</v>
      </c>
      <c r="E238" s="7">
        <v>0</v>
      </c>
      <c r="F238" s="7">
        <v>19.95</v>
      </c>
      <c r="G238" s="7">
        <v>19.95</v>
      </c>
      <c r="H238" s="7">
        <v>19.95</v>
      </c>
      <c r="I238" s="7"/>
      <c r="J238" s="8">
        <f>IF(D238=F238,0,1)</f>
        <v>0</v>
      </c>
      <c r="K238" s="9">
        <v>77660483</v>
      </c>
      <c r="L238" s="9">
        <v>8010702</v>
      </c>
      <c r="M238" s="9">
        <v>1503200</v>
      </c>
      <c r="N238" s="9">
        <v>25624479</v>
      </c>
      <c r="O238" s="9">
        <f>L238+M238+N238</f>
        <v>35138381</v>
      </c>
      <c r="P238" s="9">
        <v>112798864</v>
      </c>
      <c r="Q238" s="10">
        <v>68.8486</v>
      </c>
      <c r="R238" s="10">
        <v>31.1514</v>
      </c>
      <c r="S238" s="11">
        <f>IF(J238=1,O238,0)</f>
        <v>0</v>
      </c>
      <c r="T238" s="12">
        <f>IF(D238&lt;$R$355,K238,0)</f>
        <v>0</v>
      </c>
      <c r="U238" s="13">
        <f>IF(F238&gt;16.28,O238,0)</f>
        <v>35138381</v>
      </c>
      <c r="V238" s="7"/>
    </row>
    <row r="239" ht="12.75" customHeight="1">
      <c r="A239" t="s" s="6">
        <v>491</v>
      </c>
      <c r="B239" t="s" s="6">
        <v>492</v>
      </c>
      <c r="C239" t="s" s="6">
        <v>18</v>
      </c>
      <c r="D239" s="7">
        <v>14.03</v>
      </c>
      <c r="E239" s="7">
        <v>0</v>
      </c>
      <c r="F239" s="7">
        <v>18.2</v>
      </c>
      <c r="G239" s="7">
        <v>18.2</v>
      </c>
      <c r="H239" s="7">
        <v>18.2</v>
      </c>
      <c r="I239" s="7"/>
      <c r="J239" s="8">
        <f>IF(D239=F239,0,1)</f>
        <v>1</v>
      </c>
      <c r="K239" s="9">
        <v>1225044470</v>
      </c>
      <c r="L239" s="9">
        <v>305191230</v>
      </c>
      <c r="M239" s="9">
        <v>83372700</v>
      </c>
      <c r="N239" s="9">
        <v>105133740</v>
      </c>
      <c r="O239" s="9">
        <f>L239+M239+N239</f>
        <v>493697670</v>
      </c>
      <c r="P239" s="9">
        <v>1718742140</v>
      </c>
      <c r="Q239" s="10">
        <v>71.2756</v>
      </c>
      <c r="R239" s="10">
        <v>28.7244</v>
      </c>
      <c r="S239" s="11">
        <f>IF(J239=1,O239,0)</f>
        <v>493697670</v>
      </c>
      <c r="T239" s="12">
        <f>IF(D239&lt;$R$355,K239,0)</f>
        <v>1225044470</v>
      </c>
      <c r="U239" s="13">
        <f>IF(F239&gt;16.28,O239,0)</f>
        <v>493697670</v>
      </c>
      <c r="V239" s="7"/>
    </row>
    <row r="240" ht="12.75" customHeight="1">
      <c r="A240" t="s" s="6">
        <v>493</v>
      </c>
      <c r="B240" t="s" s="6">
        <v>494</v>
      </c>
      <c r="C240" t="s" s="6">
        <v>18</v>
      </c>
      <c r="D240" s="7">
        <v>15.43</v>
      </c>
      <c r="E240" s="7">
        <v>0</v>
      </c>
      <c r="F240" s="7">
        <v>15.43</v>
      </c>
      <c r="G240" s="7">
        <v>15.43</v>
      </c>
      <c r="H240" s="7">
        <v>15.43</v>
      </c>
      <c r="I240" s="7"/>
      <c r="J240" s="8">
        <f>IF(D240=F240,0,1)</f>
        <v>0</v>
      </c>
      <c r="K240" s="9">
        <v>10577955272</v>
      </c>
      <c r="L240" s="9">
        <v>1057713991</v>
      </c>
      <c r="M240" s="9">
        <v>450823265</v>
      </c>
      <c r="N240" s="9">
        <v>489033078</v>
      </c>
      <c r="O240" s="9">
        <f>L240+M240+N240</f>
        <v>1997570334</v>
      </c>
      <c r="P240" s="9">
        <v>12575525606</v>
      </c>
      <c r="Q240" s="10">
        <v>84.11539999999999</v>
      </c>
      <c r="R240" s="10">
        <v>15.8846</v>
      </c>
      <c r="S240" s="11">
        <f>IF(J240=1,O240,0)</f>
        <v>0</v>
      </c>
      <c r="T240" s="12">
        <f>IF(D240&lt;$R$355,K240,0)</f>
        <v>10577955272</v>
      </c>
      <c r="U240" s="13">
        <f>IF(F240&gt;16.28,O240,0)</f>
        <v>0</v>
      </c>
      <c r="V240" s="7"/>
    </row>
    <row r="241" ht="12.75" customHeight="1">
      <c r="A241" t="s" s="6">
        <v>495</v>
      </c>
      <c r="B241" t="s" s="6">
        <v>496</v>
      </c>
      <c r="C241" t="s" s="6">
        <v>18</v>
      </c>
      <c r="D241" s="7">
        <v>16.81</v>
      </c>
      <c r="E241" s="7">
        <v>0</v>
      </c>
      <c r="F241" s="7">
        <v>16.81</v>
      </c>
      <c r="G241" s="7">
        <v>16.81</v>
      </c>
      <c r="H241" s="7">
        <v>16.81</v>
      </c>
      <c r="I241" s="7"/>
      <c r="J241" s="8">
        <f>IF(D241=F241,0,1)</f>
        <v>0</v>
      </c>
      <c r="K241" s="9">
        <v>453991926</v>
      </c>
      <c r="L241" s="9">
        <v>88263916</v>
      </c>
      <c r="M241" s="9">
        <v>18068588</v>
      </c>
      <c r="N241" s="9">
        <v>58617380</v>
      </c>
      <c r="O241" s="9">
        <f>L241+M241+N241</f>
        <v>164949884</v>
      </c>
      <c r="P241" s="9">
        <v>618941810</v>
      </c>
      <c r="Q241" s="10">
        <v>73.3497</v>
      </c>
      <c r="R241" s="10">
        <v>26.6503</v>
      </c>
      <c r="S241" s="11">
        <f>IF(J241=1,O241,0)</f>
        <v>0</v>
      </c>
      <c r="T241" s="12">
        <f>IF(D241&lt;$R$355,K241,0)</f>
        <v>0</v>
      </c>
      <c r="U241" s="13">
        <f>IF(F241&gt;16.28,O241,0)</f>
        <v>164949884</v>
      </c>
      <c r="V241" s="7"/>
    </row>
    <row r="242" ht="12.75" customHeight="1">
      <c r="A242" t="s" s="6">
        <v>497</v>
      </c>
      <c r="B242" t="s" s="6">
        <v>498</v>
      </c>
      <c r="C242" t="s" s="6">
        <v>18</v>
      </c>
      <c r="D242" s="7">
        <v>15.68</v>
      </c>
      <c r="E242" s="7">
        <v>0</v>
      </c>
      <c r="F242" s="7">
        <v>15.68</v>
      </c>
      <c r="G242" s="7">
        <v>15.68</v>
      </c>
      <c r="H242" s="7">
        <v>15.68</v>
      </c>
      <c r="I242" s="7"/>
      <c r="J242" s="8">
        <f>IF(D242=F242,0,1)</f>
        <v>0</v>
      </c>
      <c r="K242" s="9">
        <v>589045993</v>
      </c>
      <c r="L242" s="9">
        <v>7887959</v>
      </c>
      <c r="M242" s="9">
        <v>1900600</v>
      </c>
      <c r="N242" s="9">
        <v>14197207</v>
      </c>
      <c r="O242" s="9">
        <f>L242+M242+N242</f>
        <v>23985766</v>
      </c>
      <c r="P242" s="9">
        <v>613031759</v>
      </c>
      <c r="Q242" s="10">
        <v>96.0874</v>
      </c>
      <c r="R242" s="10">
        <v>3.9126</v>
      </c>
      <c r="S242" s="11">
        <f>IF(J242=1,O242,0)</f>
        <v>0</v>
      </c>
      <c r="T242" s="12">
        <f>IF(D242&lt;$R$355,K242,0)</f>
        <v>589045993</v>
      </c>
      <c r="U242" s="13">
        <f>IF(F242&gt;16.28,O242,0)</f>
        <v>0</v>
      </c>
      <c r="V242" s="7"/>
    </row>
    <row r="243" ht="12.75" customHeight="1">
      <c r="A243" t="s" s="6">
        <v>499</v>
      </c>
      <c r="B243" t="s" s="6">
        <v>500</v>
      </c>
      <c r="C243" t="s" s="6">
        <v>18</v>
      </c>
      <c r="D243" s="7">
        <v>6.66</v>
      </c>
      <c r="E243" s="7">
        <v>0</v>
      </c>
      <c r="F243" s="7">
        <v>6.37</v>
      </c>
      <c r="G243" s="7">
        <v>6.37</v>
      </c>
      <c r="H243" s="7">
        <v>6.37</v>
      </c>
      <c r="I243" s="7"/>
      <c r="J243" s="8">
        <f>IF(D243=F243,0,1)</f>
        <v>1</v>
      </c>
      <c r="K243" s="9">
        <v>3290157706</v>
      </c>
      <c r="L243" s="9">
        <v>499266414</v>
      </c>
      <c r="M243" s="9">
        <v>4062500</v>
      </c>
      <c r="N243" s="9">
        <v>40287510</v>
      </c>
      <c r="O243" s="9">
        <f>L243+M243+N243</f>
        <v>543616424</v>
      </c>
      <c r="P243" s="9">
        <v>3833774130</v>
      </c>
      <c r="Q243" s="10">
        <v>85.8203</v>
      </c>
      <c r="R243" s="10">
        <v>14.1797</v>
      </c>
      <c r="S243" s="11">
        <f>IF(J243=1,O243,0)</f>
        <v>543616424</v>
      </c>
      <c r="T243" s="12">
        <f>IF(D243&lt;$R$355,K243,0)</f>
        <v>3290157706</v>
      </c>
      <c r="U243" s="13">
        <f>IF(F243&gt;16.28,O243,0)</f>
        <v>0</v>
      </c>
      <c r="V243" s="7"/>
    </row>
    <row r="244" ht="12.75" customHeight="1">
      <c r="A244" t="s" s="6">
        <v>501</v>
      </c>
      <c r="B244" t="s" s="6">
        <v>502</v>
      </c>
      <c r="C244" t="s" s="6">
        <v>18</v>
      </c>
      <c r="D244" s="7">
        <v>11.98</v>
      </c>
      <c r="E244" s="7">
        <v>0</v>
      </c>
      <c r="F244" s="7">
        <v>23.86</v>
      </c>
      <c r="G244" s="7">
        <v>23.86</v>
      </c>
      <c r="H244" s="7">
        <v>23.86</v>
      </c>
      <c r="I244" s="7"/>
      <c r="J244" s="8">
        <f>IF(D244=F244,0,1)</f>
        <v>1</v>
      </c>
      <c r="K244" s="9">
        <v>16279026792</v>
      </c>
      <c r="L244" s="9">
        <v>2009069690</v>
      </c>
      <c r="M244" s="9">
        <v>167195105</v>
      </c>
      <c r="N244" s="9">
        <v>456946350</v>
      </c>
      <c r="O244" s="9">
        <f>L244+M244+N244</f>
        <v>2633211145</v>
      </c>
      <c r="P244" s="9">
        <v>18912237937</v>
      </c>
      <c r="Q244" s="10">
        <v>86.0767</v>
      </c>
      <c r="R244" s="10">
        <v>13.9233</v>
      </c>
      <c r="S244" s="11">
        <f>IF(J244=1,O244,0)</f>
        <v>2633211145</v>
      </c>
      <c r="T244" s="12">
        <f>IF(D244&lt;$R$355,K244,0)</f>
        <v>16279026792</v>
      </c>
      <c r="U244" s="13">
        <f>IF(F244&gt;16.28,O244,0)</f>
        <v>2633211145</v>
      </c>
      <c r="V244" s="7"/>
    </row>
    <row r="245" ht="12.75" customHeight="1">
      <c r="A245" t="s" s="6">
        <v>503</v>
      </c>
      <c r="B245" t="s" s="6">
        <v>504</v>
      </c>
      <c r="C245" t="s" s="6">
        <v>18</v>
      </c>
      <c r="D245" s="7">
        <v>13.6</v>
      </c>
      <c r="E245" s="7">
        <v>0</v>
      </c>
      <c r="F245" s="7">
        <v>26.35</v>
      </c>
      <c r="G245" s="7">
        <v>26.35</v>
      </c>
      <c r="H245" s="7">
        <v>26.35</v>
      </c>
      <c r="I245" s="7"/>
      <c r="J245" s="8">
        <f>IF(D245=F245,0,1)</f>
        <v>1</v>
      </c>
      <c r="K245" s="9">
        <v>4030974541</v>
      </c>
      <c r="L245" s="9">
        <v>297062546</v>
      </c>
      <c r="M245" s="9">
        <v>119507751</v>
      </c>
      <c r="N245" s="9">
        <v>105027130</v>
      </c>
      <c r="O245" s="9">
        <f>L245+M245+N245</f>
        <v>521597427</v>
      </c>
      <c r="P245" s="9">
        <v>4552571968</v>
      </c>
      <c r="Q245" s="10">
        <v>88.5428</v>
      </c>
      <c r="R245" s="10">
        <v>11.4572</v>
      </c>
      <c r="S245" s="11">
        <f>IF(J245=1,O245,0)</f>
        <v>521597427</v>
      </c>
      <c r="T245" s="12">
        <f>IF(D245&lt;$R$355,K245,0)</f>
        <v>4030974541</v>
      </c>
      <c r="U245" s="13">
        <f>IF(F245&gt;16.28,O245,0)</f>
        <v>521597427</v>
      </c>
      <c r="V245" s="7"/>
    </row>
    <row r="246" ht="12.75" customHeight="1">
      <c r="A246" t="s" s="6">
        <v>505</v>
      </c>
      <c r="B246" t="s" s="6">
        <v>506</v>
      </c>
      <c r="C246" t="s" s="6">
        <v>18</v>
      </c>
      <c r="D246" s="7">
        <v>14.83</v>
      </c>
      <c r="E246" s="7">
        <v>0</v>
      </c>
      <c r="F246" s="7">
        <v>20.29</v>
      </c>
      <c r="G246" s="7">
        <v>20.29</v>
      </c>
      <c r="H246" s="7">
        <v>20.29</v>
      </c>
      <c r="I246" s="7"/>
      <c r="J246" s="8">
        <f>IF(D246=F246,0,1)</f>
        <v>1</v>
      </c>
      <c r="K246" s="9">
        <v>1943888758</v>
      </c>
      <c r="L246" s="9">
        <v>423273370</v>
      </c>
      <c r="M246" s="9">
        <v>125419400</v>
      </c>
      <c r="N246" s="9">
        <v>41439760</v>
      </c>
      <c r="O246" s="9">
        <f>L246+M246+N246</f>
        <v>590132530</v>
      </c>
      <c r="P246" s="9">
        <v>2534021288</v>
      </c>
      <c r="Q246" s="10">
        <v>76.7116</v>
      </c>
      <c r="R246" s="10">
        <v>23.2884</v>
      </c>
      <c r="S246" s="11">
        <f>IF(J246=1,O246,0)</f>
        <v>590132530</v>
      </c>
      <c r="T246" s="12">
        <f>IF(D246&lt;$R$355,K246,0)</f>
        <v>1943888758</v>
      </c>
      <c r="U246" s="13">
        <f>IF(F246&gt;16.28,O246,0)</f>
        <v>590132530</v>
      </c>
      <c r="V246" s="7"/>
    </row>
    <row r="247" ht="12.75" customHeight="1">
      <c r="A247" t="s" s="6">
        <v>507</v>
      </c>
      <c r="B247" t="s" s="6">
        <v>508</v>
      </c>
      <c r="C247" t="s" s="6">
        <v>18</v>
      </c>
      <c r="D247" s="7">
        <v>13.33</v>
      </c>
      <c r="E247" s="7">
        <v>0</v>
      </c>
      <c r="F247" s="7">
        <v>13.55</v>
      </c>
      <c r="G247" s="7">
        <v>13.55</v>
      </c>
      <c r="H247" s="7">
        <v>13.55</v>
      </c>
      <c r="I247" s="7"/>
      <c r="J247" s="8">
        <f>IF(D247=F247,0,1)</f>
        <v>1</v>
      </c>
      <c r="K247" s="9">
        <v>5763036819</v>
      </c>
      <c r="L247" s="9">
        <v>364509710</v>
      </c>
      <c r="M247" s="9">
        <v>12035100</v>
      </c>
      <c r="N247" s="9">
        <v>60170170</v>
      </c>
      <c r="O247" s="9">
        <f>L247+M247+N247</f>
        <v>436714980</v>
      </c>
      <c r="P247" s="9">
        <v>6199751799</v>
      </c>
      <c r="Q247" s="10">
        <v>92.9559</v>
      </c>
      <c r="R247" s="10">
        <v>7.0441</v>
      </c>
      <c r="S247" s="11">
        <f>IF(J247=1,O247,0)</f>
        <v>436714980</v>
      </c>
      <c r="T247" s="12">
        <f>IF(D247&lt;$R$355,K247,0)</f>
        <v>5763036819</v>
      </c>
      <c r="U247" s="13">
        <f>IF(F247&gt;16.28,O247,0)</f>
        <v>0</v>
      </c>
      <c r="V247" s="7"/>
    </row>
    <row r="248" ht="12.75" customHeight="1">
      <c r="A248" t="s" s="6">
        <v>509</v>
      </c>
      <c r="B248" t="s" s="6">
        <v>510</v>
      </c>
      <c r="C248" t="s" s="6">
        <v>18</v>
      </c>
      <c r="D248" s="7">
        <v>12.67</v>
      </c>
      <c r="E248" s="7">
        <v>0</v>
      </c>
      <c r="F248" s="7">
        <v>12.67</v>
      </c>
      <c r="G248" s="7">
        <v>12.67</v>
      </c>
      <c r="H248" s="7">
        <v>12.67</v>
      </c>
      <c r="I248" s="7"/>
      <c r="J248" s="8">
        <f>IF(D248=F248,0,1)</f>
        <v>0</v>
      </c>
      <c r="K248" s="9">
        <v>2043043026</v>
      </c>
      <c r="L248" s="9">
        <v>76370574</v>
      </c>
      <c r="M248" s="9">
        <v>18040400</v>
      </c>
      <c r="N248" s="9">
        <v>92228297</v>
      </c>
      <c r="O248" s="9">
        <f>L248+M248+N248</f>
        <v>186639271</v>
      </c>
      <c r="P248" s="9">
        <v>2229682297</v>
      </c>
      <c r="Q248" s="10">
        <v>91.6293</v>
      </c>
      <c r="R248" s="10">
        <v>8.370699999999999</v>
      </c>
      <c r="S248" s="11">
        <f>IF(J248=1,O248,0)</f>
        <v>0</v>
      </c>
      <c r="T248" s="12">
        <f>IF(D248&lt;$R$355,K248,0)</f>
        <v>2043043026</v>
      </c>
      <c r="U248" s="13">
        <f>IF(F248&gt;16.28,O248,0)</f>
        <v>0</v>
      </c>
      <c r="V248" s="7"/>
    </row>
    <row r="249" ht="12.75" customHeight="1">
      <c r="A249" t="s" s="6">
        <v>511</v>
      </c>
      <c r="B249" t="s" s="6">
        <v>512</v>
      </c>
      <c r="C249" t="s" s="6">
        <v>18</v>
      </c>
      <c r="D249" s="7">
        <v>10.4</v>
      </c>
      <c r="E249" s="7">
        <v>0</v>
      </c>
      <c r="F249" s="7">
        <v>20.56</v>
      </c>
      <c r="G249" s="7">
        <v>20.56</v>
      </c>
      <c r="H249" s="7">
        <v>20.56</v>
      </c>
      <c r="I249" s="7"/>
      <c r="J249" s="8">
        <f>IF(D249=F249,0,1)</f>
        <v>1</v>
      </c>
      <c r="K249" s="9">
        <v>7534780417</v>
      </c>
      <c r="L249" s="9">
        <v>713690892</v>
      </c>
      <c r="M249" s="9">
        <v>291473188</v>
      </c>
      <c r="N249" s="9">
        <v>146981779</v>
      </c>
      <c r="O249" s="9">
        <f>L249+M249+N249</f>
        <v>1152145859</v>
      </c>
      <c r="P249" s="9">
        <v>8686926276</v>
      </c>
      <c r="Q249" s="10">
        <v>86.73699999999999</v>
      </c>
      <c r="R249" s="10">
        <v>13.263</v>
      </c>
      <c r="S249" s="11">
        <f>IF(J249=1,O249,0)</f>
        <v>1152145859</v>
      </c>
      <c r="T249" s="12">
        <f>IF(D249&lt;$R$355,K249,0)</f>
        <v>7534780417</v>
      </c>
      <c r="U249" s="13">
        <f>IF(F249&gt;16.28,O249,0)</f>
        <v>1152145859</v>
      </c>
      <c r="V249" s="7"/>
    </row>
    <row r="250" ht="12.75" customHeight="1">
      <c r="A250" t="s" s="6">
        <v>513</v>
      </c>
      <c r="B250" t="s" s="6">
        <v>514</v>
      </c>
      <c r="C250" t="s" s="6">
        <v>18</v>
      </c>
      <c r="D250" s="7">
        <v>12.74</v>
      </c>
      <c r="E250" s="7">
        <v>0</v>
      </c>
      <c r="F250" s="7">
        <v>12.74</v>
      </c>
      <c r="G250" s="7">
        <v>12.74</v>
      </c>
      <c r="H250" s="7">
        <v>12.74</v>
      </c>
      <c r="I250" s="7"/>
      <c r="J250" s="8">
        <f>IF(D250=F250,0,1)</f>
        <v>0</v>
      </c>
      <c r="K250" s="9">
        <v>433372094</v>
      </c>
      <c r="L250" s="9">
        <v>5611506</v>
      </c>
      <c r="M250" s="9">
        <v>1498800</v>
      </c>
      <c r="N250" s="9">
        <v>25286685</v>
      </c>
      <c r="O250" s="9">
        <f>L250+M250+N250</f>
        <v>32396991</v>
      </c>
      <c r="P250" s="9">
        <v>465769085</v>
      </c>
      <c r="Q250" s="10">
        <v>93.0444</v>
      </c>
      <c r="R250" s="10">
        <v>6.9556</v>
      </c>
      <c r="S250" s="11">
        <f>IF(J250=1,O250,0)</f>
        <v>0</v>
      </c>
      <c r="T250" s="12">
        <f>IF(D250&lt;$R$355,K250,0)</f>
        <v>433372094</v>
      </c>
      <c r="U250" s="13">
        <f>IF(F250&gt;16.28,O250,0)</f>
        <v>0</v>
      </c>
      <c r="V250" s="7"/>
    </row>
    <row r="251" ht="12.75" customHeight="1">
      <c r="A251" t="s" s="6">
        <v>515</v>
      </c>
      <c r="B251" t="s" s="6">
        <v>516</v>
      </c>
      <c r="C251" t="s" s="6">
        <v>18</v>
      </c>
      <c r="D251" s="7">
        <v>12.74</v>
      </c>
      <c r="E251" s="7">
        <v>0</v>
      </c>
      <c r="F251" s="7">
        <v>12.74</v>
      </c>
      <c r="G251" s="7">
        <v>12.74</v>
      </c>
      <c r="H251" s="7">
        <v>12.74</v>
      </c>
      <c r="I251" s="7"/>
      <c r="J251" s="8">
        <f>IF(D251=F251,0,1)</f>
        <v>0</v>
      </c>
      <c r="K251" s="9">
        <v>1030661154</v>
      </c>
      <c r="L251" s="9">
        <v>37714816</v>
      </c>
      <c r="M251" s="9">
        <v>61812533</v>
      </c>
      <c r="N251" s="9">
        <v>58225500</v>
      </c>
      <c r="O251" s="9">
        <f>L251+M251+N251</f>
        <v>157752849</v>
      </c>
      <c r="P251" s="9">
        <v>1188414003</v>
      </c>
      <c r="Q251" s="10">
        <v>86.72580000000001</v>
      </c>
      <c r="R251" s="10">
        <v>13.2742</v>
      </c>
      <c r="S251" s="11">
        <f>IF(J251=1,O251,0)</f>
        <v>0</v>
      </c>
      <c r="T251" s="12">
        <f>IF(D251&lt;$R$355,K251,0)</f>
        <v>1030661154</v>
      </c>
      <c r="U251" s="13">
        <f>IF(F251&gt;16.28,O251,0)</f>
        <v>0</v>
      </c>
      <c r="V251" s="7"/>
    </row>
    <row r="252" ht="12.75" customHeight="1">
      <c r="A252" t="s" s="6">
        <v>517</v>
      </c>
      <c r="B252" t="s" s="6">
        <v>518</v>
      </c>
      <c r="C252" t="s" s="6">
        <v>18</v>
      </c>
      <c r="D252" s="7">
        <v>16.75</v>
      </c>
      <c r="E252" s="7">
        <v>0</v>
      </c>
      <c r="F252" s="7">
        <v>16.75</v>
      </c>
      <c r="G252" s="7">
        <v>16.75</v>
      </c>
      <c r="H252" s="7">
        <v>16.75</v>
      </c>
      <c r="I252" s="7"/>
      <c r="J252" s="8">
        <f>IF(D252=F252,0,1)</f>
        <v>0</v>
      </c>
      <c r="K252" s="9">
        <v>2069776284</v>
      </c>
      <c r="L252" s="9">
        <v>298052536</v>
      </c>
      <c r="M252" s="9">
        <v>124815400</v>
      </c>
      <c r="N252" s="9">
        <v>56539750</v>
      </c>
      <c r="O252" s="9">
        <f>L252+M252+N252</f>
        <v>479407686</v>
      </c>
      <c r="P252" s="9">
        <v>2549183970</v>
      </c>
      <c r="Q252" s="10">
        <v>81.19370000000001</v>
      </c>
      <c r="R252" s="10">
        <v>18.8063</v>
      </c>
      <c r="S252" s="11">
        <f>IF(J252=1,O252,0)</f>
        <v>0</v>
      </c>
      <c r="T252" s="12">
        <f>IF(D252&lt;$R$355,K252,0)</f>
        <v>0</v>
      </c>
      <c r="U252" s="13">
        <f>IF(F252&gt;16.28,O252,0)</f>
        <v>479407686</v>
      </c>
      <c r="V252" s="7"/>
    </row>
    <row r="253" ht="12.75" customHeight="1">
      <c r="A253" t="s" s="6">
        <v>519</v>
      </c>
      <c r="B253" t="s" s="6">
        <v>520</v>
      </c>
      <c r="C253" t="s" s="6">
        <v>18</v>
      </c>
      <c r="D253" s="7">
        <v>9.82</v>
      </c>
      <c r="E253" s="7">
        <v>0</v>
      </c>
      <c r="F253" s="7">
        <v>9.82</v>
      </c>
      <c r="G253" s="7">
        <v>9.82</v>
      </c>
      <c r="H253" s="7">
        <v>9.82</v>
      </c>
      <c r="I253" s="7"/>
      <c r="J253" s="8">
        <f>IF(D253=F253,0,1)</f>
        <v>0</v>
      </c>
      <c r="K253" s="9">
        <v>2470634980</v>
      </c>
      <c r="L253" s="9">
        <v>105802920</v>
      </c>
      <c r="M253" s="9">
        <v>5872300</v>
      </c>
      <c r="N253" s="9">
        <v>24825556</v>
      </c>
      <c r="O253" s="9">
        <f>L253+M253+N253</f>
        <v>136500776</v>
      </c>
      <c r="P253" s="9">
        <v>2607135756</v>
      </c>
      <c r="Q253" s="10">
        <v>94.76430000000001</v>
      </c>
      <c r="R253" s="10">
        <v>5.2357</v>
      </c>
      <c r="S253" s="11">
        <f>IF(J253=1,O253,0)</f>
        <v>0</v>
      </c>
      <c r="T253" s="12">
        <f>IF(D253&lt;$R$355,K253,0)</f>
        <v>2470634980</v>
      </c>
      <c r="U253" s="13">
        <f>IF(F253&gt;16.28,O253,0)</f>
        <v>0</v>
      </c>
      <c r="V253" s="7"/>
    </row>
    <row r="254" ht="12.75" customHeight="1">
      <c r="A254" t="s" s="6">
        <v>521</v>
      </c>
      <c r="B254" t="s" s="6">
        <v>522</v>
      </c>
      <c r="C254" t="s" s="6">
        <v>18</v>
      </c>
      <c r="D254" s="7">
        <v>5.33</v>
      </c>
      <c r="E254" s="7">
        <v>0</v>
      </c>
      <c r="F254" s="7">
        <v>8.69</v>
      </c>
      <c r="G254" s="7">
        <v>8.69</v>
      </c>
      <c r="H254" s="7">
        <v>8.69</v>
      </c>
      <c r="I254" s="7"/>
      <c r="J254" s="8">
        <f>IF(D254=F254,0,1)</f>
        <v>1</v>
      </c>
      <c r="K254" s="9">
        <v>64158430</v>
      </c>
      <c r="L254" s="9">
        <v>308341</v>
      </c>
      <c r="M254" s="9">
        <v>282670400</v>
      </c>
      <c r="N254" s="9">
        <v>178689594</v>
      </c>
      <c r="O254" s="9">
        <f>L254+M254+N254</f>
        <v>461668335</v>
      </c>
      <c r="P254" s="9">
        <v>525826765</v>
      </c>
      <c r="Q254" s="10">
        <v>12.2014</v>
      </c>
      <c r="R254" s="10">
        <v>87.79859999999999</v>
      </c>
      <c r="S254" s="11">
        <f>IF(J254=1,O254,0)</f>
        <v>461668335</v>
      </c>
      <c r="T254" s="12">
        <f>IF(D254&lt;$R$355,K254,0)</f>
        <v>64158430</v>
      </c>
      <c r="U254" s="13">
        <f>IF(F254&gt;16.28,O254,0)</f>
        <v>0</v>
      </c>
      <c r="V254" s="7"/>
    </row>
    <row r="255" ht="12.75" customHeight="1">
      <c r="A255" t="s" s="6">
        <v>523</v>
      </c>
      <c r="B255" t="s" s="6">
        <v>524</v>
      </c>
      <c r="C255" t="s" s="6">
        <v>18</v>
      </c>
      <c r="D255" s="7">
        <v>14.62</v>
      </c>
      <c r="E255" s="7">
        <v>14.62</v>
      </c>
      <c r="F255" s="7">
        <v>14.62</v>
      </c>
      <c r="G255" s="7">
        <v>14.62</v>
      </c>
      <c r="H255" s="7">
        <v>14.62</v>
      </c>
      <c r="I255" s="7"/>
      <c r="J255" s="8">
        <f>IF(D255=F255,0,1)</f>
        <v>0</v>
      </c>
      <c r="K255" s="9">
        <v>1097340250</v>
      </c>
      <c r="L255" s="9">
        <v>109955420</v>
      </c>
      <c r="M255" s="9">
        <v>45062930</v>
      </c>
      <c r="N255" s="9">
        <v>20311341</v>
      </c>
      <c r="O255" s="9">
        <f>L255+M255+N255</f>
        <v>175329691</v>
      </c>
      <c r="P255" s="9">
        <v>1272780341</v>
      </c>
      <c r="Q255" s="10">
        <v>86.2247</v>
      </c>
      <c r="R255" s="10">
        <v>13.7753</v>
      </c>
      <c r="S255" s="11">
        <f>IF(J255=1,O255,0)</f>
        <v>0</v>
      </c>
      <c r="T255" s="12">
        <f>IF(D255&lt;$R$355,K255,0)</f>
        <v>1097340250</v>
      </c>
      <c r="U255" s="13">
        <f>IF(F255&gt;16.28,O255,0)</f>
        <v>0</v>
      </c>
      <c r="V255" s="7"/>
    </row>
    <row r="256" ht="12.75" customHeight="1">
      <c r="A256" t="s" s="6">
        <v>525</v>
      </c>
      <c r="B256" t="s" s="6">
        <v>526</v>
      </c>
      <c r="C256" t="s" s="6">
        <v>18</v>
      </c>
      <c r="D256" s="7">
        <v>12.21</v>
      </c>
      <c r="E256" s="7">
        <v>0</v>
      </c>
      <c r="F256" s="7">
        <v>12.21</v>
      </c>
      <c r="G256" s="7">
        <v>12.21</v>
      </c>
      <c r="H256" s="7">
        <v>12.21</v>
      </c>
      <c r="I256" s="7"/>
      <c r="J256" s="8">
        <f>IF(D256=F256,0,1)</f>
        <v>0</v>
      </c>
      <c r="K256" s="9">
        <v>151016021</v>
      </c>
      <c r="L256" s="9">
        <v>1421075</v>
      </c>
      <c r="M256" s="9">
        <v>128807</v>
      </c>
      <c r="N256" s="9">
        <v>9058826</v>
      </c>
      <c r="O256" s="9">
        <f>L256+M256+N256</f>
        <v>10608708</v>
      </c>
      <c r="P256" s="9">
        <v>161624729</v>
      </c>
      <c r="Q256" s="10">
        <v>93.4362</v>
      </c>
      <c r="R256" s="10">
        <v>6.5638</v>
      </c>
      <c r="S256" s="11">
        <f>IF(J256=1,O256,0)</f>
        <v>0</v>
      </c>
      <c r="T256" s="12">
        <f>IF(D256&lt;$R$355,K256,0)</f>
        <v>151016021</v>
      </c>
      <c r="U256" s="13">
        <f>IF(F256&gt;16.28,O256,0)</f>
        <v>0</v>
      </c>
      <c r="V256" s="7"/>
    </row>
    <row r="257" ht="12.75" customHeight="1">
      <c r="A257" t="s" s="6">
        <v>527</v>
      </c>
      <c r="B257" t="s" s="6">
        <v>528</v>
      </c>
      <c r="C257" t="s" s="6">
        <v>18</v>
      </c>
      <c r="D257" s="7">
        <v>19.9</v>
      </c>
      <c r="E257" s="7">
        <v>0</v>
      </c>
      <c r="F257" s="7">
        <v>19.9</v>
      </c>
      <c r="G257" s="7">
        <v>19.9</v>
      </c>
      <c r="H257" s="7">
        <v>19.9</v>
      </c>
      <c r="I257" s="7"/>
      <c r="J257" s="8">
        <f>IF(D257=F257,0,1)</f>
        <v>0</v>
      </c>
      <c r="K257" s="9">
        <v>151179864</v>
      </c>
      <c r="L257" s="9">
        <v>4779014</v>
      </c>
      <c r="M257" s="9">
        <v>9668700</v>
      </c>
      <c r="N257" s="9">
        <v>15598325</v>
      </c>
      <c r="O257" s="9">
        <f>L257+M257+N257</f>
        <v>30046039</v>
      </c>
      <c r="P257" s="9">
        <v>181225903</v>
      </c>
      <c r="Q257" s="10">
        <v>83.4207</v>
      </c>
      <c r="R257" s="10">
        <v>16.5793</v>
      </c>
      <c r="S257" s="11">
        <f>IF(J257=1,O257,0)</f>
        <v>0</v>
      </c>
      <c r="T257" s="12">
        <f>IF(D257&lt;$R$355,K257,0)</f>
        <v>0</v>
      </c>
      <c r="U257" s="13">
        <f>IF(F257&gt;16.28,O257,0)</f>
        <v>30046039</v>
      </c>
      <c r="V257" s="7"/>
    </row>
    <row r="258" ht="12.75" customHeight="1">
      <c r="A258" t="s" s="6">
        <v>529</v>
      </c>
      <c r="B258" t="s" s="6">
        <v>530</v>
      </c>
      <c r="C258" t="s" s="6">
        <v>18</v>
      </c>
      <c r="D258" s="7">
        <v>15.79</v>
      </c>
      <c r="E258" s="7">
        <v>0</v>
      </c>
      <c r="F258" s="7">
        <v>15.79</v>
      </c>
      <c r="G258" s="7">
        <v>15.79</v>
      </c>
      <c r="H258" s="7">
        <v>15.79</v>
      </c>
      <c r="I258" s="7"/>
      <c r="J258" s="8">
        <f>IF(D258=F258,0,1)</f>
        <v>0</v>
      </c>
      <c r="K258" s="9">
        <v>1095945116</v>
      </c>
      <c r="L258" s="9">
        <v>24340884</v>
      </c>
      <c r="M258" s="9">
        <v>4290400</v>
      </c>
      <c r="N258" s="9">
        <v>37104705</v>
      </c>
      <c r="O258" s="9">
        <f>L258+M258+N258</f>
        <v>65735989</v>
      </c>
      <c r="P258" s="9">
        <v>1161681105</v>
      </c>
      <c r="Q258" s="10">
        <v>94.3413</v>
      </c>
      <c r="R258" s="10">
        <v>5.6587</v>
      </c>
      <c r="S258" s="11">
        <f>IF(J258=1,O258,0)</f>
        <v>0</v>
      </c>
      <c r="T258" s="12">
        <f>IF(D258&lt;$R$355,K258,0)</f>
        <v>1095945116</v>
      </c>
      <c r="U258" s="13">
        <f>IF(F258&gt;16.28,O258,0)</f>
        <v>0</v>
      </c>
      <c r="V258" s="7"/>
    </row>
    <row r="259" ht="12.75" customHeight="1">
      <c r="A259" t="s" s="6">
        <v>531</v>
      </c>
      <c r="B259" t="s" s="6">
        <v>532</v>
      </c>
      <c r="C259" t="s" s="6">
        <v>18</v>
      </c>
      <c r="D259" s="7">
        <v>13.25</v>
      </c>
      <c r="E259" s="7">
        <v>0</v>
      </c>
      <c r="F259" s="7">
        <v>26.31</v>
      </c>
      <c r="G259" s="7">
        <v>26.31</v>
      </c>
      <c r="H259" s="7">
        <v>26.31</v>
      </c>
      <c r="I259" s="7"/>
      <c r="J259" s="8">
        <f>IF(D259=F259,0,1)</f>
        <v>1</v>
      </c>
      <c r="K259" s="9">
        <v>5904892027</v>
      </c>
      <c r="L259" s="9">
        <v>611299183</v>
      </c>
      <c r="M259" s="9">
        <v>343903330</v>
      </c>
      <c r="N259" s="9">
        <v>258562250</v>
      </c>
      <c r="O259" s="9">
        <f>L259+M259+N259</f>
        <v>1213764763</v>
      </c>
      <c r="P259" s="9">
        <v>7118656790</v>
      </c>
      <c r="Q259" s="10">
        <v>82.9495</v>
      </c>
      <c r="R259" s="10">
        <v>17.0505</v>
      </c>
      <c r="S259" s="11">
        <f>IF(J259=1,O259,0)</f>
        <v>1213764763</v>
      </c>
      <c r="T259" s="12">
        <f>IF(D259&lt;$R$355,K259,0)</f>
        <v>5904892027</v>
      </c>
      <c r="U259" s="13">
        <f>IF(F259&gt;16.28,O259,0)</f>
        <v>1213764763</v>
      </c>
      <c r="V259" s="7"/>
    </row>
    <row r="260" ht="12.75" customHeight="1">
      <c r="A260" t="s" s="6">
        <v>533</v>
      </c>
      <c r="B260" t="s" s="6">
        <v>534</v>
      </c>
      <c r="C260" t="s" s="6">
        <v>18</v>
      </c>
      <c r="D260" s="7">
        <v>11.14</v>
      </c>
      <c r="E260" s="7">
        <v>0</v>
      </c>
      <c r="F260" s="7">
        <v>11.14</v>
      </c>
      <c r="G260" s="7">
        <v>11.14</v>
      </c>
      <c r="H260" s="7">
        <v>11.14</v>
      </c>
      <c r="I260" s="7"/>
      <c r="J260" s="8">
        <f>IF(D260=F260,0,1)</f>
        <v>0</v>
      </c>
      <c r="K260" s="9">
        <v>1795667709</v>
      </c>
      <c r="L260" s="9">
        <v>277905575</v>
      </c>
      <c r="M260" s="9">
        <v>40093500</v>
      </c>
      <c r="N260" s="9">
        <v>67642551</v>
      </c>
      <c r="O260" s="9">
        <f>L260+M260+N260</f>
        <v>385641626</v>
      </c>
      <c r="P260" s="9">
        <v>2181309335</v>
      </c>
      <c r="Q260" s="10">
        <v>82.3206</v>
      </c>
      <c r="R260" s="10">
        <v>17.6794</v>
      </c>
      <c r="S260" s="11">
        <f>IF(J260=1,O260,0)</f>
        <v>0</v>
      </c>
      <c r="T260" s="12">
        <f>IF(D260&lt;$R$355,K260,0)</f>
        <v>1795667709</v>
      </c>
      <c r="U260" s="13">
        <f>IF(F260&gt;16.28,O260,0)</f>
        <v>0</v>
      </c>
      <c r="V260" s="7"/>
    </row>
    <row r="261" ht="12.75" customHeight="1">
      <c r="A261" t="s" s="6">
        <v>535</v>
      </c>
      <c r="B261" t="s" s="6">
        <v>536</v>
      </c>
      <c r="C261" t="s" s="6">
        <v>18</v>
      </c>
      <c r="D261" s="7">
        <v>12.9</v>
      </c>
      <c r="E261" s="7">
        <v>0</v>
      </c>
      <c r="F261" s="7">
        <v>12.9</v>
      </c>
      <c r="G261" s="7">
        <v>12.9</v>
      </c>
      <c r="H261" s="7">
        <v>12.9</v>
      </c>
      <c r="I261" s="7"/>
      <c r="J261" s="8">
        <f>IF(D261=F261,0,1)</f>
        <v>0</v>
      </c>
      <c r="K261" s="9">
        <v>218919010</v>
      </c>
      <c r="L261" s="9">
        <v>6174276</v>
      </c>
      <c r="M261" s="9">
        <v>238200</v>
      </c>
      <c r="N261" s="9">
        <v>30134612</v>
      </c>
      <c r="O261" s="9">
        <f>L261+M261+N261</f>
        <v>36547088</v>
      </c>
      <c r="P261" s="9">
        <v>255466098</v>
      </c>
      <c r="Q261" s="10">
        <v>85.694</v>
      </c>
      <c r="R261" s="10">
        <v>14.306</v>
      </c>
      <c r="S261" s="11">
        <f>IF(J261=1,O261,0)</f>
        <v>0</v>
      </c>
      <c r="T261" s="12">
        <f>IF(D261&lt;$R$355,K261,0)</f>
        <v>218919010</v>
      </c>
      <c r="U261" s="13">
        <f>IF(F261&gt;16.28,O261,0)</f>
        <v>0</v>
      </c>
      <c r="V261" s="7"/>
    </row>
    <row r="262" ht="12.75" customHeight="1">
      <c r="A262" t="s" s="6">
        <v>537</v>
      </c>
      <c r="B262" t="s" s="6">
        <v>538</v>
      </c>
      <c r="C262" t="s" s="6">
        <v>18</v>
      </c>
      <c r="D262" s="7">
        <v>13.16</v>
      </c>
      <c r="E262" s="7">
        <v>0</v>
      </c>
      <c r="F262" s="7">
        <v>13.16</v>
      </c>
      <c r="G262" s="7">
        <v>13.16</v>
      </c>
      <c r="H262" s="7">
        <v>13.16</v>
      </c>
      <c r="I262" s="7"/>
      <c r="J262" s="8">
        <f>IF(D262=F262,0,1)</f>
        <v>0</v>
      </c>
      <c r="K262" s="9">
        <v>4599436267</v>
      </c>
      <c r="L262" s="9">
        <v>251021747</v>
      </c>
      <c r="M262" s="9">
        <v>70106426</v>
      </c>
      <c r="N262" s="9">
        <v>365409850</v>
      </c>
      <c r="O262" s="9">
        <f>L262+M262+N262</f>
        <v>686538023</v>
      </c>
      <c r="P262" s="9">
        <v>5285974290</v>
      </c>
      <c r="Q262" s="10">
        <v>87.0121</v>
      </c>
      <c r="R262" s="10">
        <v>12.9879</v>
      </c>
      <c r="S262" s="11">
        <f>IF(J262=1,O262,0)</f>
        <v>0</v>
      </c>
      <c r="T262" s="12">
        <f>IF(D262&lt;$R$355,K262,0)</f>
        <v>4599436267</v>
      </c>
      <c r="U262" s="13">
        <f>IF(F262&gt;16.28,O262,0)</f>
        <v>0</v>
      </c>
      <c r="V262" s="7"/>
    </row>
    <row r="263" ht="12.75" customHeight="1">
      <c r="A263" t="s" s="6">
        <v>539</v>
      </c>
      <c r="B263" t="s" s="6">
        <v>540</v>
      </c>
      <c r="C263" t="s" s="6">
        <v>18</v>
      </c>
      <c r="D263" s="7">
        <v>12.01</v>
      </c>
      <c r="E263" s="7">
        <v>0</v>
      </c>
      <c r="F263" s="7">
        <v>24.87</v>
      </c>
      <c r="G263" s="7">
        <v>24.87</v>
      </c>
      <c r="H263" s="7">
        <v>24.87</v>
      </c>
      <c r="I263" s="7"/>
      <c r="J263" s="8">
        <f>IF(D263=F263,0,1)</f>
        <v>1</v>
      </c>
      <c r="K263" s="9">
        <v>4694941229</v>
      </c>
      <c r="L263" s="9">
        <v>679460305</v>
      </c>
      <c r="M263" s="9">
        <v>158646723</v>
      </c>
      <c r="N263" s="9">
        <v>131861710</v>
      </c>
      <c r="O263" s="9">
        <f>L263+M263+N263</f>
        <v>969968738</v>
      </c>
      <c r="P263" s="9">
        <v>5664909967</v>
      </c>
      <c r="Q263" s="10">
        <v>82.8776</v>
      </c>
      <c r="R263" s="10">
        <v>17.1224</v>
      </c>
      <c r="S263" s="11">
        <f>IF(J263=1,O263,0)</f>
        <v>969968738</v>
      </c>
      <c r="T263" s="12">
        <f>IF(D263&lt;$R$355,K263,0)</f>
        <v>4694941229</v>
      </c>
      <c r="U263" s="13">
        <f>IF(F263&gt;16.28,O263,0)</f>
        <v>969968738</v>
      </c>
      <c r="V263" s="7"/>
    </row>
    <row r="264" ht="12.75" customHeight="1">
      <c r="A264" t="s" s="6">
        <v>541</v>
      </c>
      <c r="B264" t="s" s="6">
        <v>542</v>
      </c>
      <c r="C264" t="s" s="6">
        <v>18</v>
      </c>
      <c r="D264" s="7">
        <v>14.4</v>
      </c>
      <c r="E264" s="7">
        <v>0</v>
      </c>
      <c r="F264" s="7">
        <v>14.4</v>
      </c>
      <c r="G264" s="7">
        <v>14.4</v>
      </c>
      <c r="H264" s="7">
        <v>14.4</v>
      </c>
      <c r="I264" s="7"/>
      <c r="J264" s="8">
        <f>IF(D264=F264,0,1)</f>
        <v>0</v>
      </c>
      <c r="K264" s="9">
        <v>70537665</v>
      </c>
      <c r="L264" s="9">
        <v>655402</v>
      </c>
      <c r="M264" s="9">
        <v>770900</v>
      </c>
      <c r="N264" s="9">
        <v>4977733</v>
      </c>
      <c r="O264" s="9">
        <f>L264+M264+N264</f>
        <v>6404035</v>
      </c>
      <c r="P264" s="9">
        <v>76941700</v>
      </c>
      <c r="Q264" s="10">
        <v>91.6768</v>
      </c>
      <c r="R264" s="10">
        <v>8.3232</v>
      </c>
      <c r="S264" s="11">
        <f>IF(J264=1,O264,0)</f>
        <v>0</v>
      </c>
      <c r="T264" s="12">
        <f>IF(D264&lt;$R$355,K264,0)</f>
        <v>70537665</v>
      </c>
      <c r="U264" s="13">
        <f>IF(F264&gt;16.28,O264,0)</f>
        <v>0</v>
      </c>
      <c r="V264" s="7"/>
    </row>
    <row r="265" ht="12.75" customHeight="1">
      <c r="A265" t="s" s="6">
        <v>543</v>
      </c>
      <c r="B265" t="s" s="6">
        <v>544</v>
      </c>
      <c r="C265" t="s" s="6">
        <v>18</v>
      </c>
      <c r="D265" s="7">
        <v>12.62</v>
      </c>
      <c r="E265" s="7">
        <v>0</v>
      </c>
      <c r="F265" s="7">
        <v>12.62</v>
      </c>
      <c r="G265" s="7">
        <v>12.62</v>
      </c>
      <c r="H265" s="7">
        <v>12.62</v>
      </c>
      <c r="I265" s="7"/>
      <c r="J265" s="8">
        <f>IF(D265=F265,0,1)</f>
        <v>0</v>
      </c>
      <c r="K265" s="9">
        <v>5498185864</v>
      </c>
      <c r="L265" s="9">
        <v>151800156</v>
      </c>
      <c r="M265" s="9">
        <v>13187000</v>
      </c>
      <c r="N265" s="9">
        <v>62396440</v>
      </c>
      <c r="O265" s="9">
        <f>L265+M265+N265</f>
        <v>227383596</v>
      </c>
      <c r="P265" s="9">
        <v>5725569460</v>
      </c>
      <c r="Q265" s="10">
        <v>96.0286</v>
      </c>
      <c r="R265" s="10">
        <v>3.9714</v>
      </c>
      <c r="S265" s="11">
        <f>IF(J265=1,O265,0)</f>
        <v>0</v>
      </c>
      <c r="T265" s="12">
        <f>IF(D265&lt;$R$355,K265,0)</f>
        <v>5498185864</v>
      </c>
      <c r="U265" s="13">
        <f>IF(F265&gt;16.28,O265,0)</f>
        <v>0</v>
      </c>
      <c r="V265" s="7"/>
    </row>
    <row r="266" ht="12.75" customHeight="1">
      <c r="A266" t="s" s="6">
        <v>545</v>
      </c>
      <c r="B266" t="s" s="6">
        <v>546</v>
      </c>
      <c r="C266" t="s" s="6">
        <v>18</v>
      </c>
      <c r="D266" s="7">
        <v>13.34</v>
      </c>
      <c r="E266" s="7">
        <v>0</v>
      </c>
      <c r="F266" s="7">
        <v>29.5</v>
      </c>
      <c r="G266" s="7">
        <v>29.5</v>
      </c>
      <c r="H266" s="7">
        <v>29.43</v>
      </c>
      <c r="I266" s="7"/>
      <c r="J266" s="8">
        <f>IF(D266=F266,0,1)</f>
        <v>1</v>
      </c>
      <c r="K266" s="9">
        <v>2176756554</v>
      </c>
      <c r="L266" s="9">
        <v>475900728</v>
      </c>
      <c r="M266" s="9">
        <v>38634000</v>
      </c>
      <c r="N266" s="9">
        <v>129399490</v>
      </c>
      <c r="O266" s="9">
        <f>L266+M266+N266</f>
        <v>643934218</v>
      </c>
      <c r="P266" s="9">
        <v>2820690772</v>
      </c>
      <c r="Q266" s="10">
        <v>77.17100000000001</v>
      </c>
      <c r="R266" s="10">
        <v>22.829</v>
      </c>
      <c r="S266" s="11">
        <f>IF(J266=1,O266,0)</f>
        <v>643934218</v>
      </c>
      <c r="T266" s="12">
        <f>IF(D266&lt;$R$355,K266,0)</f>
        <v>2176756554</v>
      </c>
      <c r="U266" s="13">
        <f>IF(F266&gt;16.28,O266,0)</f>
        <v>643934218</v>
      </c>
      <c r="V266" s="7"/>
    </row>
    <row r="267" ht="12.75" customHeight="1">
      <c r="A267" t="s" s="6">
        <v>547</v>
      </c>
      <c r="B267" t="s" s="6">
        <v>548</v>
      </c>
      <c r="C267" t="s" s="6">
        <v>18</v>
      </c>
      <c r="D267" s="7">
        <v>19.75</v>
      </c>
      <c r="E267" s="7">
        <v>0</v>
      </c>
      <c r="F267" s="7">
        <v>19.75</v>
      </c>
      <c r="G267" s="7">
        <v>19.75</v>
      </c>
      <c r="H267" s="7">
        <v>19.75</v>
      </c>
      <c r="I267" s="7"/>
      <c r="J267" s="8">
        <f>IF(D267=F267,0,1)</f>
        <v>0</v>
      </c>
      <c r="K267" s="9">
        <v>3604489760</v>
      </c>
      <c r="L267" s="9">
        <v>171415840</v>
      </c>
      <c r="M267" s="9">
        <v>60789000</v>
      </c>
      <c r="N267" s="9">
        <v>118545410</v>
      </c>
      <c r="O267" s="9">
        <f>L267+M267+N267</f>
        <v>350750250</v>
      </c>
      <c r="P267" s="9">
        <v>3955240010</v>
      </c>
      <c r="Q267" s="10">
        <v>91.13200000000001</v>
      </c>
      <c r="R267" s="10">
        <v>8.868</v>
      </c>
      <c r="S267" s="11">
        <f>IF(J267=1,O267,0)</f>
        <v>0</v>
      </c>
      <c r="T267" s="12">
        <f>IF(D267&lt;$R$355,K267,0)</f>
        <v>0</v>
      </c>
      <c r="U267" s="13">
        <f>IF(F267&gt;16.28,O267,0)</f>
        <v>350750250</v>
      </c>
      <c r="V267" s="7"/>
    </row>
    <row r="268" ht="12.75" customHeight="1">
      <c r="A268" t="s" s="6">
        <v>549</v>
      </c>
      <c r="B268" t="s" s="6">
        <v>550</v>
      </c>
      <c r="C268" t="s" s="6">
        <v>18</v>
      </c>
      <c r="D268" s="7">
        <v>12.44</v>
      </c>
      <c r="E268" s="7">
        <v>0</v>
      </c>
      <c r="F268" s="7">
        <v>12.44</v>
      </c>
      <c r="G268" s="7">
        <v>12.44</v>
      </c>
      <c r="H268" s="7">
        <v>12.44</v>
      </c>
      <c r="I268" s="7"/>
      <c r="J268" s="8">
        <f>IF(D268=F268,0,1)</f>
        <v>0</v>
      </c>
      <c r="K268" s="9">
        <v>650586611</v>
      </c>
      <c r="L268" s="9">
        <v>63536409</v>
      </c>
      <c r="M268" s="9">
        <v>18440904</v>
      </c>
      <c r="N268" s="9">
        <v>35021670</v>
      </c>
      <c r="O268" s="9">
        <f>L268+M268+N268</f>
        <v>116998983</v>
      </c>
      <c r="P268" s="9">
        <v>767585594</v>
      </c>
      <c r="Q268" s="10">
        <v>84.75749999999999</v>
      </c>
      <c r="R268" s="10">
        <v>15.2425</v>
      </c>
      <c r="S268" s="11">
        <f>IF(J268=1,O268,0)</f>
        <v>0</v>
      </c>
      <c r="T268" s="12">
        <f>IF(D268&lt;$R$355,K268,0)</f>
        <v>650586611</v>
      </c>
      <c r="U268" s="13">
        <f>IF(F268&gt;16.28,O268,0)</f>
        <v>0</v>
      </c>
      <c r="V268" s="7"/>
    </row>
    <row r="269" ht="12.75" customHeight="1">
      <c r="A269" t="s" s="6">
        <v>551</v>
      </c>
      <c r="B269" t="s" s="6">
        <v>552</v>
      </c>
      <c r="C269" t="s" s="6">
        <v>18</v>
      </c>
      <c r="D269" s="7">
        <v>14.49</v>
      </c>
      <c r="E269" s="7">
        <v>0</v>
      </c>
      <c r="F269" s="7">
        <v>14.49</v>
      </c>
      <c r="G269" s="7">
        <v>14.49</v>
      </c>
      <c r="H269" s="7">
        <v>14.49</v>
      </c>
      <c r="I269" s="7"/>
      <c r="J269" s="8">
        <f>IF(D269=F269,0,1)</f>
        <v>0</v>
      </c>
      <c r="K269" s="9">
        <v>235187676</v>
      </c>
      <c r="L269" s="9">
        <v>27109921</v>
      </c>
      <c r="M269" s="9">
        <v>11049665</v>
      </c>
      <c r="N269" s="9">
        <v>31720990</v>
      </c>
      <c r="O269" s="9">
        <f>L269+M269+N269</f>
        <v>69880576</v>
      </c>
      <c r="P269" s="9">
        <v>305068252</v>
      </c>
      <c r="Q269" s="10">
        <v>77.09350000000001</v>
      </c>
      <c r="R269" s="10">
        <v>22.9065</v>
      </c>
      <c r="S269" s="11">
        <f>IF(J269=1,O269,0)</f>
        <v>0</v>
      </c>
      <c r="T269" s="12">
        <f>IF(D269&lt;$R$355,K269,0)</f>
        <v>235187676</v>
      </c>
      <c r="U269" s="13">
        <f>IF(F269&gt;16.28,O269,0)</f>
        <v>0</v>
      </c>
      <c r="V269" s="7"/>
    </row>
    <row r="270" ht="12.75" customHeight="1">
      <c r="A270" t="s" s="6">
        <v>553</v>
      </c>
      <c r="B270" t="s" s="6">
        <v>554</v>
      </c>
      <c r="C270" t="s" s="6">
        <v>18</v>
      </c>
      <c r="D270" s="7">
        <v>19.03</v>
      </c>
      <c r="E270" s="7">
        <v>0</v>
      </c>
      <c r="F270" s="7">
        <v>19.03</v>
      </c>
      <c r="G270" s="7">
        <v>19.03</v>
      </c>
      <c r="H270" s="7">
        <v>19.03</v>
      </c>
      <c r="I270" s="7"/>
      <c r="J270" s="8">
        <f>IF(D270=F270,0,1)</f>
        <v>0</v>
      </c>
      <c r="K270" s="9">
        <v>1350382370</v>
      </c>
      <c r="L270" s="9">
        <v>25084301</v>
      </c>
      <c r="M270" s="9">
        <v>2865700</v>
      </c>
      <c r="N270" s="9">
        <v>44569860</v>
      </c>
      <c r="O270" s="9">
        <f>L270+M270+N270</f>
        <v>72519861</v>
      </c>
      <c r="P270" s="9">
        <v>1422902231</v>
      </c>
      <c r="Q270" s="10">
        <v>94.9034</v>
      </c>
      <c r="R270" s="10">
        <v>5.0966</v>
      </c>
      <c r="S270" s="11">
        <f>IF(J270=1,O270,0)</f>
        <v>0</v>
      </c>
      <c r="T270" s="12">
        <f>IF(D270&lt;$R$355,K270,0)</f>
        <v>0</v>
      </c>
      <c r="U270" s="13">
        <f>IF(F270&gt;16.28,O270,0)</f>
        <v>72519861</v>
      </c>
      <c r="V270" s="7"/>
    </row>
    <row r="271" ht="12.75" customHeight="1">
      <c r="A271" t="s" s="6">
        <v>555</v>
      </c>
      <c r="B271" t="s" s="6">
        <v>556</v>
      </c>
      <c r="C271" t="s" s="6">
        <v>18</v>
      </c>
      <c r="D271" s="7">
        <v>15.48</v>
      </c>
      <c r="E271" s="7">
        <v>0</v>
      </c>
      <c r="F271" s="7">
        <v>15.48</v>
      </c>
      <c r="G271" s="7">
        <v>15.48</v>
      </c>
      <c r="H271" s="7">
        <v>15.48</v>
      </c>
      <c r="I271" s="7"/>
      <c r="J271" s="8">
        <f>IF(D271=F271,0,1)</f>
        <v>0</v>
      </c>
      <c r="K271" s="9">
        <v>711770375</v>
      </c>
      <c r="L271" s="9">
        <v>22666092</v>
      </c>
      <c r="M271" s="9">
        <v>31207461</v>
      </c>
      <c r="N271" s="9">
        <v>39374221</v>
      </c>
      <c r="O271" s="9">
        <f>L271+M271+N271</f>
        <v>93247774</v>
      </c>
      <c r="P271" s="9">
        <v>805018149</v>
      </c>
      <c r="Q271" s="10">
        <v>88.41670000000001</v>
      </c>
      <c r="R271" s="10">
        <v>11.5833</v>
      </c>
      <c r="S271" s="11">
        <f>IF(J271=1,O271,0)</f>
        <v>0</v>
      </c>
      <c r="T271" s="12">
        <f>IF(D271&lt;$R$355,K271,0)</f>
        <v>711770375</v>
      </c>
      <c r="U271" s="13">
        <f>IF(F271&gt;16.28,O271,0)</f>
        <v>0</v>
      </c>
      <c r="V271" s="7"/>
    </row>
    <row r="272" ht="12.75" customHeight="1">
      <c r="A272" t="s" s="6">
        <v>557</v>
      </c>
      <c r="B272" t="s" s="6">
        <v>558</v>
      </c>
      <c r="C272" t="s" s="6">
        <v>18</v>
      </c>
      <c r="D272" s="7">
        <v>14.11</v>
      </c>
      <c r="E272" s="7">
        <v>0</v>
      </c>
      <c r="F272" s="7">
        <v>14.11</v>
      </c>
      <c r="G272" s="7">
        <v>14.11</v>
      </c>
      <c r="H272" s="7">
        <v>14.11</v>
      </c>
      <c r="I272" s="7"/>
      <c r="J272" s="8">
        <f>IF(D272=F272,0,1)</f>
        <v>0</v>
      </c>
      <c r="K272" s="9">
        <v>6158717661</v>
      </c>
      <c r="L272" s="9">
        <v>539516089</v>
      </c>
      <c r="M272" s="9">
        <v>183117100</v>
      </c>
      <c r="N272" s="9">
        <v>102859700</v>
      </c>
      <c r="O272" s="9">
        <f>L272+M272+N272</f>
        <v>825492889</v>
      </c>
      <c r="P272" s="9">
        <v>6984210550</v>
      </c>
      <c r="Q272" s="10">
        <v>88.1806</v>
      </c>
      <c r="R272" s="10">
        <v>11.8194</v>
      </c>
      <c r="S272" s="11">
        <f>IF(J272=1,O272,0)</f>
        <v>0</v>
      </c>
      <c r="T272" s="12">
        <f>IF(D272&lt;$R$355,K272,0)</f>
        <v>6158717661</v>
      </c>
      <c r="U272" s="13">
        <f>IF(F272&gt;16.28,O272,0)</f>
        <v>0</v>
      </c>
      <c r="V272" s="7"/>
    </row>
    <row r="273" ht="12.75" customHeight="1">
      <c r="A273" t="s" s="6">
        <v>559</v>
      </c>
      <c r="B273" t="s" s="6">
        <v>560</v>
      </c>
      <c r="C273" t="s" s="6">
        <v>18</v>
      </c>
      <c r="D273" s="7">
        <v>21.83</v>
      </c>
      <c r="E273" s="7">
        <v>0</v>
      </c>
      <c r="F273" s="7">
        <v>21.83</v>
      </c>
      <c r="G273" s="7">
        <v>21.83</v>
      </c>
      <c r="H273" s="7">
        <v>21.83</v>
      </c>
      <c r="I273" s="7"/>
      <c r="J273" s="8">
        <f>IF(D273=F273,0,1)</f>
        <v>0</v>
      </c>
      <c r="K273" s="9">
        <v>229129508</v>
      </c>
      <c r="L273" s="9">
        <v>2165438</v>
      </c>
      <c r="M273" s="9">
        <v>559954</v>
      </c>
      <c r="N273" s="9">
        <v>11089216</v>
      </c>
      <c r="O273" s="9">
        <f>L273+M273+N273</f>
        <v>13814608</v>
      </c>
      <c r="P273" s="9">
        <v>242944116</v>
      </c>
      <c r="Q273" s="10">
        <v>94.3137</v>
      </c>
      <c r="R273" s="10">
        <v>5.6863</v>
      </c>
      <c r="S273" s="11">
        <f>IF(J273=1,O273,0)</f>
        <v>0</v>
      </c>
      <c r="T273" s="12">
        <f>IF(D273&lt;$R$355,K273,0)</f>
        <v>0</v>
      </c>
      <c r="U273" s="13">
        <f>IF(F273&gt;16.28,O273,0)</f>
        <v>13814608</v>
      </c>
      <c r="V273" s="7"/>
    </row>
    <row r="274" ht="12.75" customHeight="1">
      <c r="A274" t="s" s="6">
        <v>561</v>
      </c>
      <c r="B274" t="s" s="6">
        <v>562</v>
      </c>
      <c r="C274" t="s" s="6">
        <v>18</v>
      </c>
      <c r="D274" s="7">
        <v>13.29</v>
      </c>
      <c r="E274" s="7">
        <v>0</v>
      </c>
      <c r="F274" s="7">
        <v>25.81</v>
      </c>
      <c r="G274" s="7">
        <v>25.81</v>
      </c>
      <c r="H274" s="7">
        <v>25.81</v>
      </c>
      <c r="I274" s="7"/>
      <c r="J274" s="8">
        <f>IF(D274=F274,0,1)</f>
        <v>1</v>
      </c>
      <c r="K274" s="9">
        <v>2285765800</v>
      </c>
      <c r="L274" s="9">
        <v>149374820</v>
      </c>
      <c r="M274" s="9">
        <v>88224903</v>
      </c>
      <c r="N274" s="9">
        <v>215453400</v>
      </c>
      <c r="O274" s="9">
        <f>L274+M274+N274</f>
        <v>453053123</v>
      </c>
      <c r="P274" s="9">
        <v>2738818923</v>
      </c>
      <c r="Q274" s="10">
        <v>83.4581</v>
      </c>
      <c r="R274" s="10">
        <v>16.5419</v>
      </c>
      <c r="S274" s="11">
        <f>IF(J274=1,O274,0)</f>
        <v>453053123</v>
      </c>
      <c r="T274" s="12">
        <f>IF(D274&lt;$R$355,K274,0)</f>
        <v>2285765800</v>
      </c>
      <c r="U274" s="13">
        <f>IF(F274&gt;16.28,O274,0)</f>
        <v>453053123</v>
      </c>
      <c r="V274" s="7"/>
    </row>
    <row r="275" ht="12.75" customHeight="1">
      <c r="A275" t="s" s="6">
        <v>563</v>
      </c>
      <c r="B275" t="s" s="6">
        <v>564</v>
      </c>
      <c r="C275" t="s" s="6">
        <v>18</v>
      </c>
      <c r="D275" s="7">
        <v>10.18</v>
      </c>
      <c r="E275" s="7">
        <v>0</v>
      </c>
      <c r="F275" s="7">
        <v>16.85</v>
      </c>
      <c r="G275" s="7">
        <v>16.85</v>
      </c>
      <c r="H275" s="7">
        <v>16.85</v>
      </c>
      <c r="I275" s="7"/>
      <c r="J275" s="8">
        <f>IF(D275=F275,0,1)</f>
        <v>1</v>
      </c>
      <c r="K275" s="9">
        <v>17580229409</v>
      </c>
      <c r="L275" s="9">
        <v>2373619636</v>
      </c>
      <c r="M275" s="9">
        <v>452559300</v>
      </c>
      <c r="N275" s="9">
        <v>446617260</v>
      </c>
      <c r="O275" s="9">
        <f>L275+M275+N275</f>
        <v>3272796196</v>
      </c>
      <c r="P275" s="9">
        <v>20853025605</v>
      </c>
      <c r="Q275" s="10">
        <v>84.30540000000001</v>
      </c>
      <c r="R275" s="10">
        <v>15.6946</v>
      </c>
      <c r="S275" s="11">
        <f>IF(J275=1,O275,0)</f>
        <v>3272796196</v>
      </c>
      <c r="T275" s="12">
        <f>IF(D275&lt;$R$355,K275,0)</f>
        <v>17580229409</v>
      </c>
      <c r="U275" s="13">
        <f>IF(F275&gt;16.28,O275,0)</f>
        <v>3272796196</v>
      </c>
      <c r="V275" s="7"/>
    </row>
    <row r="276" ht="12.75" customHeight="1">
      <c r="A276" t="s" s="6">
        <v>565</v>
      </c>
      <c r="B276" t="s" s="6">
        <v>566</v>
      </c>
      <c r="C276" t="s" s="6">
        <v>18</v>
      </c>
      <c r="D276" s="7">
        <v>16.45</v>
      </c>
      <c r="E276" s="7">
        <v>16.45</v>
      </c>
      <c r="F276" s="7">
        <v>16.45</v>
      </c>
      <c r="G276" s="7">
        <v>16.45</v>
      </c>
      <c r="H276" s="7">
        <v>16.45</v>
      </c>
      <c r="I276" s="7"/>
      <c r="J276" s="8">
        <f>IF(D276=F276,0,1)</f>
        <v>0</v>
      </c>
      <c r="K276" s="9">
        <v>1727170944</v>
      </c>
      <c r="L276" s="9">
        <v>69922005</v>
      </c>
      <c r="M276" s="9">
        <v>42714500</v>
      </c>
      <c r="N276" s="9">
        <v>41409202</v>
      </c>
      <c r="O276" s="9">
        <f>L276+M276+N276</f>
        <v>154045707</v>
      </c>
      <c r="P276" s="9">
        <v>1881582251</v>
      </c>
      <c r="Q276" s="10">
        <v>91.813</v>
      </c>
      <c r="R276" s="10">
        <v>8.186999999999999</v>
      </c>
      <c r="S276" s="11">
        <f>IF(J276=1,O276,0)</f>
        <v>0</v>
      </c>
      <c r="T276" s="12">
        <f>IF(D276&lt;$R$355,K276,0)</f>
        <v>0</v>
      </c>
      <c r="U276" s="13">
        <f>IF(F276&gt;16.28,O276,0)</f>
        <v>154045707</v>
      </c>
      <c r="V276" s="7"/>
    </row>
    <row r="277" ht="12.75" customHeight="1">
      <c r="A277" t="s" s="6">
        <v>567</v>
      </c>
      <c r="B277" t="s" s="6">
        <v>568</v>
      </c>
      <c r="C277" t="s" s="6">
        <v>18</v>
      </c>
      <c r="D277" s="7">
        <v>15.07</v>
      </c>
      <c r="E277" s="7">
        <v>0</v>
      </c>
      <c r="F277" s="7">
        <v>15.07</v>
      </c>
      <c r="G277" s="7">
        <v>15.07</v>
      </c>
      <c r="H277" s="7">
        <v>15.07</v>
      </c>
      <c r="I277" s="7"/>
      <c r="J277" s="8">
        <f>IF(D277=F277,0,1)</f>
        <v>0</v>
      </c>
      <c r="K277" s="9">
        <v>845724270</v>
      </c>
      <c r="L277" s="9">
        <v>28031430</v>
      </c>
      <c r="M277" s="9">
        <v>6492300</v>
      </c>
      <c r="N277" s="9">
        <v>19908278</v>
      </c>
      <c r="O277" s="9">
        <f>L277+M277+N277</f>
        <v>54432008</v>
      </c>
      <c r="P277" s="9">
        <v>900156278</v>
      </c>
      <c r="Q277" s="10">
        <v>93.953</v>
      </c>
      <c r="R277" s="10">
        <v>6.047</v>
      </c>
      <c r="S277" s="11">
        <f>IF(J277=1,O277,0)</f>
        <v>0</v>
      </c>
      <c r="T277" s="12">
        <f>IF(D277&lt;$R$355,K277,0)</f>
        <v>845724270</v>
      </c>
      <c r="U277" s="13">
        <f>IF(F277&gt;16.28,O277,0)</f>
        <v>0</v>
      </c>
      <c r="V277" s="7"/>
    </row>
    <row r="278" ht="12.75" customHeight="1">
      <c r="A278" t="s" s="6">
        <v>569</v>
      </c>
      <c r="B278" t="s" s="6">
        <v>570</v>
      </c>
      <c r="C278" t="s" s="6">
        <v>18</v>
      </c>
      <c r="D278" s="7">
        <v>16.28</v>
      </c>
      <c r="E278" s="7">
        <v>0</v>
      </c>
      <c r="F278" s="7">
        <v>16.28</v>
      </c>
      <c r="G278" s="7">
        <v>16.28</v>
      </c>
      <c r="H278" s="7">
        <v>16.28</v>
      </c>
      <c r="I278" s="7"/>
      <c r="J278" s="8">
        <f>IF(D278=F278,0,1)</f>
        <v>0</v>
      </c>
      <c r="K278" s="9">
        <v>2316551636</v>
      </c>
      <c r="L278" s="9">
        <v>253170312</v>
      </c>
      <c r="M278" s="9">
        <v>187183900</v>
      </c>
      <c r="N278" s="9">
        <v>98622200</v>
      </c>
      <c r="O278" s="9">
        <f>L278+M278+N278</f>
        <v>538976412</v>
      </c>
      <c r="P278" s="9">
        <v>2855528048</v>
      </c>
      <c r="Q278" s="10">
        <v>81.12520000000001</v>
      </c>
      <c r="R278" s="10">
        <v>18.8748</v>
      </c>
      <c r="S278" s="11">
        <f>IF(J278=1,O278,0)</f>
        <v>0</v>
      </c>
      <c r="T278" s="12">
        <f>IF(D278&lt;$R$355,K278,0)</f>
        <v>0</v>
      </c>
      <c r="U278" s="13">
        <f>IF(F278&gt;16.28,O278,0)</f>
        <v>0</v>
      </c>
      <c r="V278" s="7"/>
    </row>
    <row r="279" ht="12.75" customHeight="1">
      <c r="A279" t="s" s="6">
        <v>571</v>
      </c>
      <c r="B279" t="s" s="6">
        <v>572</v>
      </c>
      <c r="C279" t="s" s="6">
        <v>18</v>
      </c>
      <c r="D279" s="7">
        <v>17.9</v>
      </c>
      <c r="E279" s="7">
        <v>0</v>
      </c>
      <c r="F279" s="7">
        <v>17.9</v>
      </c>
      <c r="G279" s="7">
        <v>17.9</v>
      </c>
      <c r="H279" s="7">
        <v>17.9</v>
      </c>
      <c r="I279" s="7"/>
      <c r="J279" s="8">
        <f>IF(D279=F279,0,1)</f>
        <v>0</v>
      </c>
      <c r="K279" s="9">
        <v>1048078507</v>
      </c>
      <c r="L279" s="9">
        <v>123105293</v>
      </c>
      <c r="M279" s="9">
        <v>66101700</v>
      </c>
      <c r="N279" s="9">
        <v>103838040</v>
      </c>
      <c r="O279" s="9">
        <f>L279+M279+N279</f>
        <v>293045033</v>
      </c>
      <c r="P279" s="9">
        <v>1341123540</v>
      </c>
      <c r="Q279" s="10">
        <v>78.1493</v>
      </c>
      <c r="R279" s="10">
        <v>21.8507</v>
      </c>
      <c r="S279" s="11">
        <f>IF(J279=1,O279,0)</f>
        <v>0</v>
      </c>
      <c r="T279" s="12">
        <f>IF(D279&lt;$R$355,K279,0)</f>
        <v>0</v>
      </c>
      <c r="U279" s="13">
        <f>IF(F279&gt;16.28,O279,0)</f>
        <v>293045033</v>
      </c>
      <c r="V279" s="7"/>
    </row>
    <row r="280" ht="12.75" customHeight="1">
      <c r="A280" t="s" s="6">
        <v>573</v>
      </c>
      <c r="B280" t="s" s="6">
        <v>574</v>
      </c>
      <c r="C280" t="s" s="6">
        <v>18</v>
      </c>
      <c r="D280" s="7">
        <v>16.98</v>
      </c>
      <c r="E280" s="7">
        <v>0</v>
      </c>
      <c r="F280" s="7">
        <v>16.98</v>
      </c>
      <c r="G280" s="7">
        <v>16.98</v>
      </c>
      <c r="H280" s="7">
        <v>16.98</v>
      </c>
      <c r="I280" s="7"/>
      <c r="J280" s="8">
        <f>IF(D280=F280,0,1)</f>
        <v>0</v>
      </c>
      <c r="K280" s="9">
        <v>1081521106</v>
      </c>
      <c r="L280" s="9">
        <v>60942457</v>
      </c>
      <c r="M280" s="9">
        <v>25279950</v>
      </c>
      <c r="N280" s="9">
        <v>73784362</v>
      </c>
      <c r="O280" s="9">
        <f>L280+M280+N280</f>
        <v>160006769</v>
      </c>
      <c r="P280" s="9">
        <v>1241527875</v>
      </c>
      <c r="Q280" s="10">
        <v>87.1121</v>
      </c>
      <c r="R280" s="10">
        <v>12.8879</v>
      </c>
      <c r="S280" s="11">
        <f>IF(J280=1,O280,0)</f>
        <v>0</v>
      </c>
      <c r="T280" s="12">
        <f>IF(D280&lt;$R$355,K280,0)</f>
        <v>0</v>
      </c>
      <c r="U280" s="13">
        <f>IF(F280&gt;16.28,O280,0)</f>
        <v>160006769</v>
      </c>
      <c r="V280" s="7"/>
    </row>
    <row r="281" ht="12.75" customHeight="1">
      <c r="A281" t="s" s="6">
        <v>575</v>
      </c>
      <c r="B281" t="s" s="6">
        <v>576</v>
      </c>
      <c r="C281" t="s" s="6">
        <v>18</v>
      </c>
      <c r="D281" s="7">
        <v>13.16</v>
      </c>
      <c r="E281" s="7">
        <v>0</v>
      </c>
      <c r="F281" s="7">
        <v>13.16</v>
      </c>
      <c r="G281" s="7">
        <v>13.16</v>
      </c>
      <c r="H281" s="7">
        <v>13.16</v>
      </c>
      <c r="I281" s="7"/>
      <c r="J281" s="8">
        <f>IF(D281=F281,0,1)</f>
        <v>0</v>
      </c>
      <c r="K281" s="9">
        <v>1183430373</v>
      </c>
      <c r="L281" s="9">
        <v>62000244</v>
      </c>
      <c r="M281" s="9">
        <v>43841660</v>
      </c>
      <c r="N281" s="9">
        <v>59557632</v>
      </c>
      <c r="O281" s="9">
        <f>L281+M281+N281</f>
        <v>165399536</v>
      </c>
      <c r="P281" s="9">
        <v>1348829909</v>
      </c>
      <c r="Q281" s="10">
        <v>87.7376</v>
      </c>
      <c r="R281" s="10">
        <v>12.2624</v>
      </c>
      <c r="S281" s="11">
        <f>IF(J281=1,O281,0)</f>
        <v>0</v>
      </c>
      <c r="T281" s="12">
        <f>IF(D281&lt;$R$355,K281,0)</f>
        <v>1183430373</v>
      </c>
      <c r="U281" s="13">
        <f>IF(F281&gt;16.28,O281,0)</f>
        <v>0</v>
      </c>
      <c r="V281" s="7"/>
    </row>
    <row r="282" ht="12.75" customHeight="1">
      <c r="A282" t="s" s="6">
        <v>577</v>
      </c>
      <c r="B282" t="s" s="6">
        <v>578</v>
      </c>
      <c r="C282" t="s" s="6">
        <v>18</v>
      </c>
      <c r="D282" s="7">
        <v>18.82</v>
      </c>
      <c r="E282" s="7">
        <v>0</v>
      </c>
      <c r="F282" s="7">
        <v>39.04</v>
      </c>
      <c r="G282" s="7">
        <v>39.04</v>
      </c>
      <c r="H282" s="7">
        <v>39.04</v>
      </c>
      <c r="I282" s="7"/>
      <c r="J282" s="8">
        <f>IF(D282=F282,0,1)</f>
        <v>1</v>
      </c>
      <c r="K282" s="9">
        <v>7563612002</v>
      </c>
      <c r="L282" s="9">
        <v>1369511798</v>
      </c>
      <c r="M282" s="9">
        <v>266750900</v>
      </c>
      <c r="N282" s="9">
        <v>797030870</v>
      </c>
      <c r="O282" s="9">
        <f>L282+M282+N282</f>
        <v>2433293568</v>
      </c>
      <c r="P282" s="9">
        <v>9996905570</v>
      </c>
      <c r="Q282" s="10">
        <v>75.65949999999999</v>
      </c>
      <c r="R282" s="10">
        <v>24.3405</v>
      </c>
      <c r="S282" s="11">
        <f>IF(J282=1,O282,0)</f>
        <v>2433293568</v>
      </c>
      <c r="T282" s="12">
        <f>IF(D282&lt;$R$355,K282,0)</f>
        <v>0</v>
      </c>
      <c r="U282" s="13">
        <f>IF(F282&gt;16.28,O282,0)</f>
        <v>2433293568</v>
      </c>
      <c r="V282" s="7"/>
    </row>
    <row r="283" ht="12.75" customHeight="1">
      <c r="A283" t="s" s="6">
        <v>579</v>
      </c>
      <c r="B283" t="s" s="6">
        <v>580</v>
      </c>
      <c r="C283" t="s" s="6">
        <v>18</v>
      </c>
      <c r="D283" s="7">
        <v>15.25</v>
      </c>
      <c r="E283" s="7">
        <v>0</v>
      </c>
      <c r="F283" s="7">
        <v>15.25</v>
      </c>
      <c r="G283" s="7">
        <v>15.25</v>
      </c>
      <c r="H283" s="7">
        <v>15.25</v>
      </c>
      <c r="I283" s="7"/>
      <c r="J283" s="8">
        <f>IF(D283=F283,0,1)</f>
        <v>0</v>
      </c>
      <c r="K283" s="9">
        <v>1176865441</v>
      </c>
      <c r="L283" s="9">
        <v>51009959</v>
      </c>
      <c r="M283" s="9">
        <v>62704200</v>
      </c>
      <c r="N283" s="9">
        <v>50037651</v>
      </c>
      <c r="O283" s="9">
        <f>L283+M283+N283</f>
        <v>163751810</v>
      </c>
      <c r="P283" s="9">
        <v>1340617251</v>
      </c>
      <c r="Q283" s="10">
        <v>87.78530000000001</v>
      </c>
      <c r="R283" s="10">
        <v>12.2147</v>
      </c>
      <c r="S283" s="11">
        <f>IF(J283=1,O283,0)</f>
        <v>0</v>
      </c>
      <c r="T283" s="12">
        <f>IF(D283&lt;$R$355,K283,0)</f>
        <v>1176865441</v>
      </c>
      <c r="U283" s="13">
        <f>IF(F283&gt;16.28,O283,0)</f>
        <v>0</v>
      </c>
      <c r="V283" s="7"/>
    </row>
    <row r="284" ht="12.75" customHeight="1">
      <c r="A284" t="s" s="6">
        <v>581</v>
      </c>
      <c r="B284" t="s" s="6">
        <v>582</v>
      </c>
      <c r="C284" t="s" s="6">
        <v>18</v>
      </c>
      <c r="D284" s="7">
        <v>9.380000000000001</v>
      </c>
      <c r="E284" s="7">
        <v>0</v>
      </c>
      <c r="F284" s="7">
        <v>9.380000000000001</v>
      </c>
      <c r="G284" s="7">
        <v>9.380000000000001</v>
      </c>
      <c r="H284" s="7">
        <v>9.380000000000001</v>
      </c>
      <c r="I284" s="7"/>
      <c r="J284" s="8">
        <f>IF(D284=F284,0,1)</f>
        <v>0</v>
      </c>
      <c r="K284" s="9">
        <v>883535320</v>
      </c>
      <c r="L284" s="9">
        <v>54555000</v>
      </c>
      <c r="M284" s="9">
        <v>5155400</v>
      </c>
      <c r="N284" s="9">
        <v>47039882</v>
      </c>
      <c r="O284" s="9">
        <f>L284+M284+N284</f>
        <v>106750282</v>
      </c>
      <c r="P284" s="9">
        <v>990285602</v>
      </c>
      <c r="Q284" s="10">
        <v>89.22029999999999</v>
      </c>
      <c r="R284" s="10">
        <v>10.7797</v>
      </c>
      <c r="S284" s="11">
        <f>IF(J284=1,O284,0)</f>
        <v>0</v>
      </c>
      <c r="T284" s="12">
        <f>IF(D284&lt;$R$355,K284,0)</f>
        <v>883535320</v>
      </c>
      <c r="U284" s="13">
        <f>IF(F284&gt;16.28,O284,0)</f>
        <v>0</v>
      </c>
      <c r="V284" s="7"/>
    </row>
    <row r="285" ht="12.75" customHeight="1">
      <c r="A285" t="s" s="6">
        <v>583</v>
      </c>
      <c r="B285" t="s" s="6">
        <v>584</v>
      </c>
      <c r="C285" t="s" s="6">
        <v>18</v>
      </c>
      <c r="D285" s="7">
        <v>10.41</v>
      </c>
      <c r="E285" s="7">
        <v>0</v>
      </c>
      <c r="F285" s="7">
        <v>19.81</v>
      </c>
      <c r="G285" s="7">
        <v>19.81</v>
      </c>
      <c r="H285" s="7">
        <v>19.81</v>
      </c>
      <c r="I285" s="7"/>
      <c r="J285" s="8">
        <f>IF(D285=F285,0,1)</f>
        <v>1</v>
      </c>
      <c r="K285" s="9">
        <v>4448140059</v>
      </c>
      <c r="L285" s="9">
        <v>370593890</v>
      </c>
      <c r="M285" s="9">
        <v>33530400</v>
      </c>
      <c r="N285" s="9">
        <v>72122194</v>
      </c>
      <c r="O285" s="9">
        <f>L285+M285+N285</f>
        <v>476246484</v>
      </c>
      <c r="P285" s="9">
        <v>4924386543</v>
      </c>
      <c r="Q285" s="10">
        <v>90.3288</v>
      </c>
      <c r="R285" s="10">
        <v>9.671200000000001</v>
      </c>
      <c r="S285" s="11">
        <f>IF(J285=1,O285,0)</f>
        <v>476246484</v>
      </c>
      <c r="T285" s="12">
        <f>IF(D285&lt;$R$355,K285,0)</f>
        <v>4448140059</v>
      </c>
      <c r="U285" s="13">
        <f>IF(F285&gt;16.28,O285,0)</f>
        <v>476246484</v>
      </c>
      <c r="V285" s="7"/>
    </row>
    <row r="286" ht="12.75" customHeight="1">
      <c r="A286" t="s" s="6">
        <v>585</v>
      </c>
      <c r="B286" t="s" s="6">
        <v>586</v>
      </c>
      <c r="C286" t="s" s="6">
        <v>18</v>
      </c>
      <c r="D286" s="7">
        <v>14.41</v>
      </c>
      <c r="E286" s="7">
        <v>0</v>
      </c>
      <c r="F286" s="7">
        <v>24.2</v>
      </c>
      <c r="G286" s="7">
        <v>24.2</v>
      </c>
      <c r="H286" s="7">
        <v>24.2</v>
      </c>
      <c r="I286" s="7"/>
      <c r="J286" s="8">
        <f>IF(D286=F286,0,1)</f>
        <v>1</v>
      </c>
      <c r="K286" s="9">
        <v>3861083827</v>
      </c>
      <c r="L286" s="9">
        <v>522416001</v>
      </c>
      <c r="M286" s="9">
        <v>242954000</v>
      </c>
      <c r="N286" s="9">
        <v>189140330</v>
      </c>
      <c r="O286" s="9">
        <f>L286+M286+N286</f>
        <v>954510331</v>
      </c>
      <c r="P286" s="9">
        <v>4815594158</v>
      </c>
      <c r="Q286" s="10">
        <v>80.1788</v>
      </c>
      <c r="R286" s="10">
        <v>19.8212</v>
      </c>
      <c r="S286" s="11">
        <f>IF(J286=1,O286,0)</f>
        <v>954510331</v>
      </c>
      <c r="T286" s="12">
        <f>IF(D286&lt;$R$355,K286,0)</f>
        <v>3861083827</v>
      </c>
      <c r="U286" s="13">
        <f>IF(F286&gt;16.28,O286,0)</f>
        <v>954510331</v>
      </c>
      <c r="V286" s="7"/>
    </row>
    <row r="287" ht="12.75" customHeight="1">
      <c r="A287" t="s" s="6">
        <v>587</v>
      </c>
      <c r="B287" t="s" s="6">
        <v>588</v>
      </c>
      <c r="C287" t="s" s="6">
        <v>18</v>
      </c>
      <c r="D287" s="7">
        <v>19.56</v>
      </c>
      <c r="E287" s="7">
        <v>0</v>
      </c>
      <c r="F287" s="7">
        <v>19.56</v>
      </c>
      <c r="G287" s="7">
        <v>19.56</v>
      </c>
      <c r="H287" s="7">
        <v>19.56</v>
      </c>
      <c r="I287" s="7"/>
      <c r="J287" s="8">
        <f>IF(D287=F287,0,1)</f>
        <v>0</v>
      </c>
      <c r="K287" s="9">
        <v>1407108632</v>
      </c>
      <c r="L287" s="9">
        <v>55941003</v>
      </c>
      <c r="M287" s="9">
        <v>26073700</v>
      </c>
      <c r="N287" s="9">
        <v>22134976</v>
      </c>
      <c r="O287" s="9">
        <f>L287+M287+N287</f>
        <v>104149679</v>
      </c>
      <c r="P287" s="9">
        <v>1511258311</v>
      </c>
      <c r="Q287" s="10">
        <v>93.1084</v>
      </c>
      <c r="R287" s="10">
        <v>6.8916</v>
      </c>
      <c r="S287" s="11">
        <f>IF(J287=1,O287,0)</f>
        <v>0</v>
      </c>
      <c r="T287" s="12">
        <f>IF(D287&lt;$R$355,K287,0)</f>
        <v>0</v>
      </c>
      <c r="U287" s="13">
        <f>IF(F287&gt;16.28,O287,0)</f>
        <v>104149679</v>
      </c>
      <c r="V287" s="7"/>
    </row>
    <row r="288" ht="12.75" customHeight="1">
      <c r="A288" t="s" s="6">
        <v>589</v>
      </c>
      <c r="B288" t="s" s="6">
        <v>590</v>
      </c>
      <c r="C288" t="s" s="6">
        <v>18</v>
      </c>
      <c r="D288" s="7">
        <v>19.15</v>
      </c>
      <c r="E288" s="7">
        <v>19.15</v>
      </c>
      <c r="F288" s="7">
        <v>19.15</v>
      </c>
      <c r="G288" s="7">
        <v>19.15</v>
      </c>
      <c r="H288" s="7">
        <v>19.15</v>
      </c>
      <c r="I288" s="7"/>
      <c r="J288" s="8">
        <f>IF(D288=F288,0,1)</f>
        <v>0</v>
      </c>
      <c r="K288" s="9">
        <v>1220708056</v>
      </c>
      <c r="L288" s="9">
        <v>138345056</v>
      </c>
      <c r="M288" s="9">
        <v>32227600</v>
      </c>
      <c r="N288" s="9">
        <v>55788090</v>
      </c>
      <c r="O288" s="9">
        <f>L288+M288+N288</f>
        <v>226360746</v>
      </c>
      <c r="P288" s="9">
        <v>1448453940</v>
      </c>
      <c r="Q288" s="10">
        <v>84.3723</v>
      </c>
      <c r="R288" s="10">
        <v>15.6277</v>
      </c>
      <c r="S288" s="11">
        <f>IF(J288=1,O288,0)</f>
        <v>0</v>
      </c>
      <c r="T288" s="12">
        <f>IF(D288&lt;$R$355,K288,0)</f>
        <v>0</v>
      </c>
      <c r="U288" s="13">
        <f>IF(F288&gt;16.28,O288,0)</f>
        <v>226360746</v>
      </c>
      <c r="V288" s="7"/>
    </row>
    <row r="289" ht="12.75" customHeight="1">
      <c r="A289" t="s" s="6">
        <v>591</v>
      </c>
      <c r="B289" t="s" s="6">
        <v>592</v>
      </c>
      <c r="C289" t="s" s="6">
        <v>18</v>
      </c>
      <c r="D289" s="7">
        <v>18.05</v>
      </c>
      <c r="E289" s="7">
        <v>0</v>
      </c>
      <c r="F289" s="7">
        <v>24.57</v>
      </c>
      <c r="G289" s="7">
        <v>24.57</v>
      </c>
      <c r="H289" s="7">
        <v>24.57</v>
      </c>
      <c r="I289" s="7"/>
      <c r="J289" s="8">
        <f>IF(D289=F289,0,1)</f>
        <v>1</v>
      </c>
      <c r="K289" s="9">
        <v>4804601288</v>
      </c>
      <c r="L289" s="9">
        <v>215023558</v>
      </c>
      <c r="M289" s="9">
        <v>34203500</v>
      </c>
      <c r="N289" s="9">
        <v>144636520</v>
      </c>
      <c r="O289" s="9">
        <f>L289+M289+N289</f>
        <v>393863578</v>
      </c>
      <c r="P289" s="9">
        <v>5198464866</v>
      </c>
      <c r="Q289" s="10">
        <v>92.4235</v>
      </c>
      <c r="R289" s="10">
        <v>7.5765</v>
      </c>
      <c r="S289" s="11">
        <f>IF(J289=1,O289,0)</f>
        <v>393863578</v>
      </c>
      <c r="T289" s="12">
        <f>IF(D289&lt;$R$355,K289,0)</f>
        <v>0</v>
      </c>
      <c r="U289" s="13">
        <f>IF(F289&gt;16.28,O289,0)</f>
        <v>393863578</v>
      </c>
      <c r="V289" s="7"/>
    </row>
    <row r="290" ht="12.75" customHeight="1">
      <c r="A290" t="s" s="6">
        <v>593</v>
      </c>
      <c r="B290" t="s" s="6">
        <v>594</v>
      </c>
      <c r="C290" t="s" s="6">
        <v>18</v>
      </c>
      <c r="D290" s="7">
        <v>14.7</v>
      </c>
      <c r="E290" s="7">
        <v>0</v>
      </c>
      <c r="F290" s="7">
        <v>14.7</v>
      </c>
      <c r="G290" s="7">
        <v>14.7</v>
      </c>
      <c r="H290" s="7">
        <v>14.7</v>
      </c>
      <c r="I290" s="7"/>
      <c r="J290" s="8">
        <f>IF(D290=F290,0,1)</f>
        <v>0</v>
      </c>
      <c r="K290" s="9">
        <v>393762700</v>
      </c>
      <c r="L290" s="9">
        <v>25049582</v>
      </c>
      <c r="M290" s="9">
        <v>6321200</v>
      </c>
      <c r="N290" s="9">
        <v>13584201</v>
      </c>
      <c r="O290" s="9">
        <f>L290+M290+N290</f>
        <v>44954983</v>
      </c>
      <c r="P290" s="9">
        <v>438717683</v>
      </c>
      <c r="Q290" s="10">
        <v>89.7531</v>
      </c>
      <c r="R290" s="10">
        <v>10.2469</v>
      </c>
      <c r="S290" s="11">
        <f>IF(J290=1,O290,0)</f>
        <v>0</v>
      </c>
      <c r="T290" s="12">
        <f>IF(D290&lt;$R$355,K290,0)</f>
        <v>393762700</v>
      </c>
      <c r="U290" s="13">
        <f>IF(F290&gt;16.28,O290,0)</f>
        <v>0</v>
      </c>
      <c r="V290" s="7"/>
    </row>
    <row r="291" ht="12.75" customHeight="1">
      <c r="A291" t="s" s="6">
        <v>595</v>
      </c>
      <c r="B291" t="s" s="6">
        <v>596</v>
      </c>
      <c r="C291" t="s" s="6">
        <v>18</v>
      </c>
      <c r="D291" s="7">
        <v>15.18</v>
      </c>
      <c r="E291" s="7">
        <v>0</v>
      </c>
      <c r="F291" s="7">
        <v>15.18</v>
      </c>
      <c r="G291" s="7">
        <v>15.18</v>
      </c>
      <c r="H291" s="7">
        <v>15.18</v>
      </c>
      <c r="I291" s="7"/>
      <c r="J291" s="8">
        <f>IF(D291=F291,0,1)</f>
        <v>0</v>
      </c>
      <c r="K291" s="9">
        <v>1514487669</v>
      </c>
      <c r="L291" s="9">
        <v>79303441</v>
      </c>
      <c r="M291" s="9">
        <v>77629954</v>
      </c>
      <c r="N291" s="9">
        <v>84938359</v>
      </c>
      <c r="O291" s="9">
        <f>L291+M291+N291</f>
        <v>241871754</v>
      </c>
      <c r="P291" s="9">
        <v>1756359423</v>
      </c>
      <c r="Q291" s="10">
        <v>86.22880000000001</v>
      </c>
      <c r="R291" s="10">
        <v>13.7712</v>
      </c>
      <c r="S291" s="11">
        <f>IF(J291=1,O291,0)</f>
        <v>0</v>
      </c>
      <c r="T291" s="12">
        <f>IF(D291&lt;$R$355,K291,0)</f>
        <v>1514487669</v>
      </c>
      <c r="U291" s="13">
        <f>IF(F291&gt;16.28,O291,0)</f>
        <v>0</v>
      </c>
      <c r="V291" s="7"/>
    </row>
    <row r="292" ht="12.75" customHeight="1">
      <c r="A292" t="s" s="6">
        <v>597</v>
      </c>
      <c r="B292" t="s" s="6">
        <v>598</v>
      </c>
      <c r="C292" t="s" s="6">
        <v>18</v>
      </c>
      <c r="D292" s="7">
        <v>12.83</v>
      </c>
      <c r="E292" s="7">
        <v>0</v>
      </c>
      <c r="F292" s="7">
        <v>23.2</v>
      </c>
      <c r="G292" s="7">
        <v>23.2</v>
      </c>
      <c r="H292" s="7">
        <v>23.2</v>
      </c>
      <c r="I292" s="7"/>
      <c r="J292" s="8">
        <f>IF(D292=F292,0,1)</f>
        <v>1</v>
      </c>
      <c r="K292" s="9">
        <v>3485764995</v>
      </c>
      <c r="L292" s="9">
        <v>208068025</v>
      </c>
      <c r="M292" s="9">
        <v>20710800</v>
      </c>
      <c r="N292" s="9">
        <v>58884660</v>
      </c>
      <c r="O292" s="9">
        <f>L292+M292+N292</f>
        <v>287663485</v>
      </c>
      <c r="P292" s="9">
        <v>3773428480</v>
      </c>
      <c r="Q292" s="10">
        <v>92.3766</v>
      </c>
      <c r="R292" s="10">
        <v>7.6234</v>
      </c>
      <c r="S292" s="11">
        <f>IF(J292=1,O292,0)</f>
        <v>287663485</v>
      </c>
      <c r="T292" s="12">
        <f>IF(D292&lt;$R$355,K292,0)</f>
        <v>3485764995</v>
      </c>
      <c r="U292" s="13">
        <f>IF(F292&gt;16.28,O292,0)</f>
        <v>287663485</v>
      </c>
      <c r="V292" s="7"/>
    </row>
    <row r="293" ht="12.75" customHeight="1">
      <c r="A293" t="s" s="6">
        <v>599</v>
      </c>
      <c r="B293" t="s" s="6">
        <v>600</v>
      </c>
      <c r="C293" t="s" s="6">
        <v>18</v>
      </c>
      <c r="D293" s="7">
        <v>13.05</v>
      </c>
      <c r="E293" s="7">
        <v>0</v>
      </c>
      <c r="F293" s="7">
        <v>21.21</v>
      </c>
      <c r="G293" s="7">
        <v>21.21</v>
      </c>
      <c r="H293" s="7">
        <v>21.21</v>
      </c>
      <c r="I293" s="7"/>
      <c r="J293" s="8">
        <f>IF(D293=F293,0,1)</f>
        <v>1</v>
      </c>
      <c r="K293" s="9">
        <v>2228997086</v>
      </c>
      <c r="L293" s="9">
        <v>252530699</v>
      </c>
      <c r="M293" s="9">
        <v>14351501</v>
      </c>
      <c r="N293" s="9">
        <v>77891350</v>
      </c>
      <c r="O293" s="9">
        <f>L293+M293+N293</f>
        <v>344773550</v>
      </c>
      <c r="P293" s="9">
        <v>2573770636</v>
      </c>
      <c r="Q293" s="10">
        <v>86.60429999999999</v>
      </c>
      <c r="R293" s="10">
        <v>13.3957</v>
      </c>
      <c r="S293" s="11">
        <f>IF(J293=1,O293,0)</f>
        <v>344773550</v>
      </c>
      <c r="T293" s="12">
        <f>IF(D293&lt;$R$355,K293,0)</f>
        <v>2228997086</v>
      </c>
      <c r="U293" s="13">
        <f>IF(F293&gt;16.28,O293,0)</f>
        <v>344773550</v>
      </c>
      <c r="V293" s="7"/>
    </row>
    <row r="294" ht="12.75" customHeight="1">
      <c r="A294" t="s" s="6">
        <v>601</v>
      </c>
      <c r="B294" t="s" s="6">
        <v>602</v>
      </c>
      <c r="C294" t="s" s="6">
        <v>18</v>
      </c>
      <c r="D294" s="7">
        <v>13.18</v>
      </c>
      <c r="E294" s="7">
        <v>0</v>
      </c>
      <c r="F294" s="7">
        <v>28.87</v>
      </c>
      <c r="G294" s="7">
        <v>28.87</v>
      </c>
      <c r="H294" s="7">
        <v>28.87</v>
      </c>
      <c r="I294" s="7"/>
      <c r="J294" s="8">
        <f>IF(D294=F294,0,1)</f>
        <v>1</v>
      </c>
      <c r="K294" s="9">
        <v>5515150101</v>
      </c>
      <c r="L294" s="9">
        <v>991385054</v>
      </c>
      <c r="M294" s="9">
        <v>335222650</v>
      </c>
      <c r="N294" s="9">
        <v>216238320</v>
      </c>
      <c r="O294" s="9">
        <f>L294+M294+N294</f>
        <v>1542846024</v>
      </c>
      <c r="P294" s="9">
        <v>7057996125</v>
      </c>
      <c r="Q294" s="10">
        <v>78.1405</v>
      </c>
      <c r="R294" s="10">
        <v>21.8595</v>
      </c>
      <c r="S294" s="11">
        <f>IF(J294=1,O294,0)</f>
        <v>1542846024</v>
      </c>
      <c r="T294" s="12">
        <f>IF(D294&lt;$R$355,K294,0)</f>
        <v>5515150101</v>
      </c>
      <c r="U294" s="13">
        <f>IF(F294&gt;16.28,O294,0)</f>
        <v>1542846024</v>
      </c>
      <c r="V294" s="7"/>
    </row>
    <row r="295" ht="12.75" customHeight="1">
      <c r="A295" t="s" s="6">
        <v>603</v>
      </c>
      <c r="B295" t="s" s="6">
        <v>604</v>
      </c>
      <c r="C295" t="s" s="6">
        <v>18</v>
      </c>
      <c r="D295" s="7">
        <v>15.24</v>
      </c>
      <c r="E295" s="7">
        <v>0</v>
      </c>
      <c r="F295" s="7">
        <v>15.24</v>
      </c>
      <c r="G295" s="7">
        <v>15.24</v>
      </c>
      <c r="H295" s="7">
        <v>15.24</v>
      </c>
      <c r="I295" s="7"/>
      <c r="J295" s="8">
        <f>IF(D295=F295,0,1)</f>
        <v>0</v>
      </c>
      <c r="K295" s="9">
        <v>764642140</v>
      </c>
      <c r="L295" s="9">
        <v>41994407</v>
      </c>
      <c r="M295" s="9">
        <v>18695900</v>
      </c>
      <c r="N295" s="9">
        <v>10683292</v>
      </c>
      <c r="O295" s="9">
        <f>L295+M295+N295</f>
        <v>71373599</v>
      </c>
      <c r="P295" s="9">
        <v>836015739</v>
      </c>
      <c r="Q295" s="10">
        <v>91.46259999999999</v>
      </c>
      <c r="R295" s="10">
        <v>8.5374</v>
      </c>
      <c r="S295" s="11">
        <f>IF(J295=1,O295,0)</f>
        <v>0</v>
      </c>
      <c r="T295" s="12">
        <f>IF(D295&lt;$R$355,K295,0)</f>
        <v>764642140</v>
      </c>
      <c r="U295" s="13">
        <f>IF(F295&gt;16.28,O295,0)</f>
        <v>0</v>
      </c>
      <c r="V295" s="7"/>
    </row>
    <row r="296" ht="12.75" customHeight="1">
      <c r="A296" t="s" s="6">
        <v>605</v>
      </c>
      <c r="B296" t="s" s="6">
        <v>606</v>
      </c>
      <c r="C296" t="s" s="6">
        <v>18</v>
      </c>
      <c r="D296" s="7">
        <v>15.2</v>
      </c>
      <c r="E296" s="7">
        <v>0</v>
      </c>
      <c r="F296" s="7">
        <v>27.25</v>
      </c>
      <c r="G296" s="7">
        <v>27.25</v>
      </c>
      <c r="H296" s="7">
        <v>27.25</v>
      </c>
      <c r="I296" s="7"/>
      <c r="J296" s="8">
        <f>IF(D296=F296,0,1)</f>
        <v>1</v>
      </c>
      <c r="K296" s="9">
        <v>4936869187</v>
      </c>
      <c r="L296" s="9">
        <v>415179165</v>
      </c>
      <c r="M296" s="9">
        <v>213669240</v>
      </c>
      <c r="N296" s="9">
        <v>316927210</v>
      </c>
      <c r="O296" s="9">
        <f>L296+M296+N296</f>
        <v>945775615</v>
      </c>
      <c r="P296" s="9">
        <v>5882644802</v>
      </c>
      <c r="Q296" s="10">
        <v>83.9226</v>
      </c>
      <c r="R296" s="10">
        <v>16.0774</v>
      </c>
      <c r="S296" s="11">
        <f>IF(J296=1,O296,0)</f>
        <v>945775615</v>
      </c>
      <c r="T296" s="12">
        <f>IF(D296&lt;$R$355,K296,0)</f>
        <v>4936869187</v>
      </c>
      <c r="U296" s="13">
        <f>IF(F296&gt;16.28,O296,0)</f>
        <v>945775615</v>
      </c>
      <c r="V296" s="7"/>
    </row>
    <row r="297" ht="12.75" customHeight="1">
      <c r="A297" t="s" s="6">
        <v>607</v>
      </c>
      <c r="B297" t="s" s="6">
        <v>608</v>
      </c>
      <c r="C297" t="s" s="6">
        <v>18</v>
      </c>
      <c r="D297" s="7">
        <v>8.699999999999999</v>
      </c>
      <c r="E297" s="7">
        <v>0</v>
      </c>
      <c r="F297" s="7">
        <v>8.119999999999999</v>
      </c>
      <c r="G297" s="7">
        <v>8.119999999999999</v>
      </c>
      <c r="H297" s="7">
        <v>8.119999999999999</v>
      </c>
      <c r="I297" s="7"/>
      <c r="J297" s="8">
        <f>IF(D297=F297,0,1)</f>
        <v>1</v>
      </c>
      <c r="K297" s="9">
        <v>3075197958</v>
      </c>
      <c r="L297" s="9">
        <v>258350823</v>
      </c>
      <c r="M297" s="9">
        <v>5248100</v>
      </c>
      <c r="N297" s="9">
        <v>79251532</v>
      </c>
      <c r="O297" s="9">
        <f>L297+M297+N297</f>
        <v>342850455</v>
      </c>
      <c r="P297" s="9">
        <v>3418048413</v>
      </c>
      <c r="Q297" s="10">
        <v>89.96939999999999</v>
      </c>
      <c r="R297" s="10">
        <v>10.0306</v>
      </c>
      <c r="S297" s="11">
        <f>IF(J297=1,O297,0)</f>
        <v>342850455</v>
      </c>
      <c r="T297" s="12">
        <f>IF(D297&lt;$R$355,K297,0)</f>
        <v>3075197958</v>
      </c>
      <c r="U297" s="13">
        <f>IF(F297&gt;16.28,O297,0)</f>
        <v>0</v>
      </c>
      <c r="V297" s="7"/>
    </row>
    <row r="298" ht="12.75" customHeight="1">
      <c r="A298" t="s" s="6">
        <v>609</v>
      </c>
      <c r="B298" t="s" s="6">
        <v>610</v>
      </c>
      <c r="C298" t="s" s="6">
        <v>18</v>
      </c>
      <c r="D298" s="7">
        <v>9</v>
      </c>
      <c r="E298" s="7">
        <v>0</v>
      </c>
      <c r="F298" s="7">
        <v>9</v>
      </c>
      <c r="G298" s="7">
        <v>9</v>
      </c>
      <c r="H298" s="7">
        <v>9</v>
      </c>
      <c r="I298" s="7"/>
      <c r="J298" s="8">
        <f>IF(D298=F298,0,1)</f>
        <v>0</v>
      </c>
      <c r="K298" s="9">
        <v>182147594</v>
      </c>
      <c r="L298" s="9">
        <v>5758732</v>
      </c>
      <c r="M298" s="9">
        <v>2741900</v>
      </c>
      <c r="N298" s="9">
        <v>19342670</v>
      </c>
      <c r="O298" s="9">
        <f>L298+M298+N298</f>
        <v>27843302</v>
      </c>
      <c r="P298" s="9">
        <v>209990896</v>
      </c>
      <c r="Q298" s="10">
        <v>86.7407</v>
      </c>
      <c r="R298" s="10">
        <v>13.2593</v>
      </c>
      <c r="S298" s="11">
        <f>IF(J298=1,O298,0)</f>
        <v>0</v>
      </c>
      <c r="T298" s="12">
        <f>IF(D298&lt;$R$355,K298,0)</f>
        <v>182147594</v>
      </c>
      <c r="U298" s="13">
        <f>IF(F298&gt;16.28,O298,0)</f>
        <v>0</v>
      </c>
      <c r="V298" s="7"/>
    </row>
    <row r="299" ht="12.75" customHeight="1">
      <c r="A299" t="s" s="6">
        <v>611</v>
      </c>
      <c r="B299" t="s" s="6">
        <v>612</v>
      </c>
      <c r="C299" t="s" s="6">
        <v>18</v>
      </c>
      <c r="D299" s="7">
        <v>16.65</v>
      </c>
      <c r="E299" s="7">
        <v>0</v>
      </c>
      <c r="F299" s="7">
        <v>16.65</v>
      </c>
      <c r="G299" s="7">
        <v>16.65</v>
      </c>
      <c r="H299" s="7">
        <v>16.65</v>
      </c>
      <c r="I299" s="7"/>
      <c r="J299" s="8">
        <f>IF(D299=F299,0,1)</f>
        <v>0</v>
      </c>
      <c r="K299" s="9">
        <v>1504791478</v>
      </c>
      <c r="L299" s="9">
        <v>71413673</v>
      </c>
      <c r="M299" s="9">
        <v>21435654</v>
      </c>
      <c r="N299" s="9">
        <v>25155350</v>
      </c>
      <c r="O299" s="9">
        <f>L299+M299+N299</f>
        <v>118004677</v>
      </c>
      <c r="P299" s="9">
        <v>1622796155</v>
      </c>
      <c r="Q299" s="10">
        <v>92.7283</v>
      </c>
      <c r="R299" s="10">
        <v>7.2717</v>
      </c>
      <c r="S299" s="11">
        <f>IF(J299=1,O299,0)</f>
        <v>0</v>
      </c>
      <c r="T299" s="12">
        <f>IF(D299&lt;$R$355,K299,0)</f>
        <v>0</v>
      </c>
      <c r="U299" s="13">
        <f>IF(F299&gt;16.28,O299,0)</f>
        <v>118004677</v>
      </c>
      <c r="V299" s="7"/>
    </row>
    <row r="300" ht="12.75" customHeight="1">
      <c r="A300" t="s" s="6">
        <v>613</v>
      </c>
      <c r="B300" t="s" s="6">
        <v>614</v>
      </c>
      <c r="C300" t="s" s="6">
        <v>18</v>
      </c>
      <c r="D300" s="7">
        <v>17.61</v>
      </c>
      <c r="E300" s="7">
        <v>0</v>
      </c>
      <c r="F300" s="7">
        <v>17.61</v>
      </c>
      <c r="G300" s="7">
        <v>17.61</v>
      </c>
      <c r="H300" s="7">
        <v>17.61</v>
      </c>
      <c r="I300" s="7"/>
      <c r="J300" s="8">
        <f>IF(D300=F300,0,1)</f>
        <v>0</v>
      </c>
      <c r="K300" s="9">
        <v>1045504685</v>
      </c>
      <c r="L300" s="9">
        <v>36961238</v>
      </c>
      <c r="M300" s="9">
        <v>20452800</v>
      </c>
      <c r="N300" s="9">
        <v>30544620</v>
      </c>
      <c r="O300" s="9">
        <f>L300+M300+N300</f>
        <v>87958658</v>
      </c>
      <c r="P300" s="9">
        <v>1133463343</v>
      </c>
      <c r="Q300" s="10">
        <v>92.2398</v>
      </c>
      <c r="R300" s="10">
        <v>7.7602</v>
      </c>
      <c r="S300" s="11">
        <f>IF(J300=1,O300,0)</f>
        <v>0</v>
      </c>
      <c r="T300" s="12">
        <f>IF(D300&lt;$R$355,K300,0)</f>
        <v>0</v>
      </c>
      <c r="U300" s="13">
        <f>IF(F300&gt;16.28,O300,0)</f>
        <v>87958658</v>
      </c>
      <c r="V300" s="7"/>
    </row>
    <row r="301" ht="12.75" customHeight="1">
      <c r="A301" t="s" s="6">
        <v>615</v>
      </c>
      <c r="B301" t="s" s="6">
        <v>616</v>
      </c>
      <c r="C301" t="s" s="6">
        <v>18</v>
      </c>
      <c r="D301" s="7">
        <v>7.73</v>
      </c>
      <c r="E301" s="7">
        <v>0</v>
      </c>
      <c r="F301" s="7">
        <v>7.37</v>
      </c>
      <c r="G301" s="7">
        <v>7.37</v>
      </c>
      <c r="H301" s="7">
        <v>7.37</v>
      </c>
      <c r="I301" s="7"/>
      <c r="J301" s="8">
        <f>IF(D301=F301,0,1)</f>
        <v>1</v>
      </c>
      <c r="K301" s="9">
        <v>2340501343</v>
      </c>
      <c r="L301" s="9">
        <v>97880297</v>
      </c>
      <c r="M301" s="9">
        <v>1767800</v>
      </c>
      <c r="N301" s="9">
        <v>32294720</v>
      </c>
      <c r="O301" s="9">
        <f>L301+M301+N301</f>
        <v>131942817</v>
      </c>
      <c r="P301" s="9">
        <v>2472444160</v>
      </c>
      <c r="Q301" s="10">
        <v>94.6635</v>
      </c>
      <c r="R301" s="10">
        <v>5.3365</v>
      </c>
      <c r="S301" s="11">
        <f>IF(J301=1,O301,0)</f>
        <v>131942817</v>
      </c>
      <c r="T301" s="12">
        <f>IF(D301&lt;$R$355,K301,0)</f>
        <v>2340501343</v>
      </c>
      <c r="U301" s="13">
        <f>IF(F301&gt;16.28,O301,0)</f>
        <v>0</v>
      </c>
      <c r="V301" s="7"/>
    </row>
    <row r="302" ht="12.75" customHeight="1">
      <c r="A302" t="s" s="6">
        <v>617</v>
      </c>
      <c r="B302" t="s" s="6">
        <v>618</v>
      </c>
      <c r="C302" t="s" s="6">
        <v>18</v>
      </c>
      <c r="D302" s="7">
        <v>14.94</v>
      </c>
      <c r="E302" s="7">
        <v>0</v>
      </c>
      <c r="F302" s="7">
        <v>14.94</v>
      </c>
      <c r="G302" s="7">
        <v>14.94</v>
      </c>
      <c r="H302" s="7">
        <v>14.94</v>
      </c>
      <c r="I302" s="7"/>
      <c r="J302" s="8">
        <f>IF(D302=F302,0,1)</f>
        <v>0</v>
      </c>
      <c r="K302" s="9">
        <v>1795130147</v>
      </c>
      <c r="L302" s="9">
        <v>123576557</v>
      </c>
      <c r="M302" s="9">
        <v>67961380</v>
      </c>
      <c r="N302" s="9">
        <v>49588002</v>
      </c>
      <c r="O302" s="9">
        <f>L302+M302+N302</f>
        <v>241125939</v>
      </c>
      <c r="P302" s="9">
        <v>2036256086</v>
      </c>
      <c r="Q302" s="10">
        <v>88.1584</v>
      </c>
      <c r="R302" s="10">
        <v>11.8416</v>
      </c>
      <c r="S302" s="11">
        <f>IF(J302=1,O302,0)</f>
        <v>0</v>
      </c>
      <c r="T302" s="12">
        <f>IF(D302&lt;$R$355,K302,0)</f>
        <v>1795130147</v>
      </c>
      <c r="U302" s="13">
        <f>IF(F302&gt;16.28,O302,0)</f>
        <v>0</v>
      </c>
      <c r="V302" s="7"/>
    </row>
    <row r="303" ht="12.75" customHeight="1">
      <c r="A303" t="s" s="6">
        <v>619</v>
      </c>
      <c r="B303" t="s" s="6">
        <v>620</v>
      </c>
      <c r="C303" t="s" s="6">
        <v>18</v>
      </c>
      <c r="D303" s="7">
        <v>6.72</v>
      </c>
      <c r="E303" s="7">
        <v>0</v>
      </c>
      <c r="F303" s="7">
        <v>6.72</v>
      </c>
      <c r="G303" s="7">
        <v>6.72</v>
      </c>
      <c r="H303" s="7">
        <v>6.72</v>
      </c>
      <c r="I303" s="7"/>
      <c r="J303" s="8">
        <f>IF(D303=F303,0,1)</f>
        <v>0</v>
      </c>
      <c r="K303" s="9">
        <v>199690452</v>
      </c>
      <c r="L303" s="9">
        <v>1116928</v>
      </c>
      <c r="M303" s="9">
        <v>17200</v>
      </c>
      <c r="N303" s="9">
        <v>16808120</v>
      </c>
      <c r="O303" s="9">
        <f>L303+M303+N303</f>
        <v>17942248</v>
      </c>
      <c r="P303" s="9">
        <v>217632700</v>
      </c>
      <c r="Q303" s="10">
        <v>91.7557</v>
      </c>
      <c r="R303" s="10">
        <v>8.244300000000001</v>
      </c>
      <c r="S303" s="11">
        <f>IF(J303=1,O303,0)</f>
        <v>0</v>
      </c>
      <c r="T303" s="12">
        <f>IF(D303&lt;$R$355,K303,0)</f>
        <v>199690452</v>
      </c>
      <c r="U303" s="13">
        <f>IF(F303&gt;16.28,O303,0)</f>
        <v>0</v>
      </c>
      <c r="V303" s="7"/>
    </row>
    <row r="304" ht="12.75" customHeight="1">
      <c r="A304" t="s" s="6">
        <v>621</v>
      </c>
      <c r="B304" t="s" s="6">
        <v>622</v>
      </c>
      <c r="C304" t="s" s="6">
        <v>18</v>
      </c>
      <c r="D304" s="7">
        <v>16.77</v>
      </c>
      <c r="E304" s="7">
        <v>0</v>
      </c>
      <c r="F304" s="7">
        <v>16.77</v>
      </c>
      <c r="G304" s="7">
        <v>16.77</v>
      </c>
      <c r="H304" s="7">
        <v>16.77</v>
      </c>
      <c r="I304" s="7"/>
      <c r="J304" s="8">
        <f>IF(D304=F304,0,1)</f>
        <v>0</v>
      </c>
      <c r="K304" s="9">
        <v>1283373073</v>
      </c>
      <c r="L304" s="9">
        <v>26240072</v>
      </c>
      <c r="M304" s="9">
        <v>12756832</v>
      </c>
      <c r="N304" s="9">
        <v>39192404</v>
      </c>
      <c r="O304" s="9">
        <f>L304+M304+N304</f>
        <v>78189308</v>
      </c>
      <c r="P304" s="9">
        <v>1361562381</v>
      </c>
      <c r="Q304" s="10">
        <v>94.2574</v>
      </c>
      <c r="R304" s="10">
        <v>5.7426</v>
      </c>
      <c r="S304" s="11">
        <f>IF(J304=1,O304,0)</f>
        <v>0</v>
      </c>
      <c r="T304" s="12">
        <f>IF(D304&lt;$R$355,K304,0)</f>
        <v>0</v>
      </c>
      <c r="U304" s="13">
        <f>IF(F304&gt;16.28,O304,0)</f>
        <v>78189308</v>
      </c>
      <c r="V304" s="7"/>
    </row>
    <row r="305" ht="12.75" customHeight="1">
      <c r="A305" t="s" s="6">
        <v>623</v>
      </c>
      <c r="B305" t="s" s="6">
        <v>624</v>
      </c>
      <c r="C305" t="s" s="6">
        <v>18</v>
      </c>
      <c r="D305" s="7">
        <v>15.16</v>
      </c>
      <c r="E305" s="7">
        <v>0</v>
      </c>
      <c r="F305" s="7">
        <v>15.16</v>
      </c>
      <c r="G305" s="7">
        <v>15.16</v>
      </c>
      <c r="H305" s="7">
        <v>15.16</v>
      </c>
      <c r="I305" s="7"/>
      <c r="J305" s="8">
        <f>IF(D305=F305,0,1)</f>
        <v>0</v>
      </c>
      <c r="K305" s="9">
        <v>1710490414</v>
      </c>
      <c r="L305" s="9">
        <v>94828709</v>
      </c>
      <c r="M305" s="9">
        <v>174969507</v>
      </c>
      <c r="N305" s="9">
        <v>141275030</v>
      </c>
      <c r="O305" s="9">
        <f>L305+M305+N305</f>
        <v>411073246</v>
      </c>
      <c r="P305" s="9">
        <v>2121563660</v>
      </c>
      <c r="Q305" s="10">
        <v>80.624</v>
      </c>
      <c r="R305" s="10">
        <v>19.376</v>
      </c>
      <c r="S305" s="11">
        <f>IF(J305=1,O305,0)</f>
        <v>0</v>
      </c>
      <c r="T305" s="12">
        <f>IF(D305&lt;$R$355,K305,0)</f>
        <v>1710490414</v>
      </c>
      <c r="U305" s="13">
        <f>IF(F305&gt;16.28,O305,0)</f>
        <v>0</v>
      </c>
      <c r="V305" s="7"/>
    </row>
    <row r="306" ht="12.75" customHeight="1">
      <c r="A306" t="s" s="6">
        <v>625</v>
      </c>
      <c r="B306" t="s" s="6">
        <v>626</v>
      </c>
      <c r="C306" t="s" s="6">
        <v>18</v>
      </c>
      <c r="D306" s="7">
        <v>12.32</v>
      </c>
      <c r="E306" s="7">
        <v>0</v>
      </c>
      <c r="F306" s="7">
        <v>23.77</v>
      </c>
      <c r="G306" s="7">
        <v>23.77</v>
      </c>
      <c r="H306" s="7">
        <v>23.77</v>
      </c>
      <c r="I306" s="7"/>
      <c r="J306" s="8">
        <f>IF(D306=F306,0,1)</f>
        <v>1</v>
      </c>
      <c r="K306" s="9">
        <v>5449179480</v>
      </c>
      <c r="L306" s="9">
        <v>472369949</v>
      </c>
      <c r="M306" s="9">
        <v>85834650</v>
      </c>
      <c r="N306" s="9">
        <v>140926670</v>
      </c>
      <c r="O306" s="9">
        <f>L306+M306+N306</f>
        <v>699131269</v>
      </c>
      <c r="P306" s="9">
        <v>6148310749</v>
      </c>
      <c r="Q306" s="10">
        <v>88.6289</v>
      </c>
      <c r="R306" s="10">
        <v>11.3711</v>
      </c>
      <c r="S306" s="11">
        <f>IF(J306=1,O306,0)</f>
        <v>699131269</v>
      </c>
      <c r="T306" s="12">
        <f>IF(D306&lt;$R$355,K306,0)</f>
        <v>5449179480</v>
      </c>
      <c r="U306" s="13">
        <f>IF(F306&gt;16.28,O306,0)</f>
        <v>699131269</v>
      </c>
      <c r="V306" s="7"/>
    </row>
    <row r="307" ht="12.75" customHeight="1">
      <c r="A307" t="s" s="6">
        <v>627</v>
      </c>
      <c r="B307" t="s" s="6">
        <v>628</v>
      </c>
      <c r="C307" t="s" s="6">
        <v>18</v>
      </c>
      <c r="D307" s="7">
        <v>18.52</v>
      </c>
      <c r="E307" s="7">
        <v>0</v>
      </c>
      <c r="F307" s="7">
        <v>18.52</v>
      </c>
      <c r="G307" s="7">
        <v>18.52</v>
      </c>
      <c r="H307" s="7">
        <v>18.52</v>
      </c>
      <c r="I307" s="7"/>
      <c r="J307" s="8">
        <f>IF(D307=F307,0,1)</f>
        <v>0</v>
      </c>
      <c r="K307" s="9">
        <v>178926560</v>
      </c>
      <c r="L307" s="9">
        <v>3101840</v>
      </c>
      <c r="M307" s="9">
        <v>1401260</v>
      </c>
      <c r="N307" s="9">
        <v>12937662</v>
      </c>
      <c r="O307" s="9">
        <f>L307+M307+N307</f>
        <v>17440762</v>
      </c>
      <c r="P307" s="9">
        <v>196367322</v>
      </c>
      <c r="Q307" s="10">
        <v>91.1183</v>
      </c>
      <c r="R307" s="10">
        <v>8.8817</v>
      </c>
      <c r="S307" s="11">
        <f>IF(J307=1,O307,0)</f>
        <v>0</v>
      </c>
      <c r="T307" s="12">
        <f>IF(D307&lt;$R$355,K307,0)</f>
        <v>0</v>
      </c>
      <c r="U307" s="13">
        <f>IF(F307&gt;16.28,O307,0)</f>
        <v>17440762</v>
      </c>
      <c r="V307" s="7"/>
    </row>
    <row r="308" ht="12.75" customHeight="1">
      <c r="A308" t="s" s="6">
        <v>629</v>
      </c>
      <c r="B308" t="s" s="6">
        <v>630</v>
      </c>
      <c r="C308" t="s" s="6">
        <v>18</v>
      </c>
      <c r="D308" s="7">
        <v>14.46</v>
      </c>
      <c r="E308" s="7">
        <v>0</v>
      </c>
      <c r="F308" s="7">
        <v>19.22</v>
      </c>
      <c r="G308" s="7">
        <v>19.22</v>
      </c>
      <c r="H308" s="7">
        <v>19.22</v>
      </c>
      <c r="I308" s="7"/>
      <c r="J308" s="8">
        <f>IF(D308=F308,0,1)</f>
        <v>1</v>
      </c>
      <c r="K308" s="9">
        <v>4786612789</v>
      </c>
      <c r="L308" s="9">
        <v>304300970</v>
      </c>
      <c r="M308" s="9">
        <v>211018441</v>
      </c>
      <c r="N308" s="9">
        <v>192581620</v>
      </c>
      <c r="O308" s="9">
        <f>L308+M308+N308</f>
        <v>707901031</v>
      </c>
      <c r="P308" s="9">
        <v>5494513820</v>
      </c>
      <c r="Q308" s="10">
        <v>87.11620000000001</v>
      </c>
      <c r="R308" s="10">
        <v>12.8838</v>
      </c>
      <c r="S308" s="11">
        <f>IF(J308=1,O308,0)</f>
        <v>707901031</v>
      </c>
      <c r="T308" s="12">
        <f>IF(D308&lt;$R$355,K308,0)</f>
        <v>4786612789</v>
      </c>
      <c r="U308" s="13">
        <f>IF(F308&gt;16.28,O308,0)</f>
        <v>707901031</v>
      </c>
      <c r="V308" s="7"/>
    </row>
    <row r="309" ht="12.75" customHeight="1">
      <c r="A309" t="s" s="6">
        <v>631</v>
      </c>
      <c r="B309" t="s" s="6">
        <v>632</v>
      </c>
      <c r="C309" t="s" s="6">
        <v>18</v>
      </c>
      <c r="D309" s="7">
        <v>11.14</v>
      </c>
      <c r="E309" s="7">
        <v>0</v>
      </c>
      <c r="F309" s="7">
        <v>22.88</v>
      </c>
      <c r="G309" s="7">
        <v>22.88</v>
      </c>
      <c r="H309" s="7">
        <v>22.88</v>
      </c>
      <c r="I309" s="7"/>
      <c r="J309" s="8">
        <f>IF(D309=F309,0,1)</f>
        <v>1</v>
      </c>
      <c r="K309" s="9">
        <v>10448508068</v>
      </c>
      <c r="L309" s="9">
        <v>3942882483</v>
      </c>
      <c r="M309" s="9">
        <v>717466567</v>
      </c>
      <c r="N309" s="9">
        <v>624710780</v>
      </c>
      <c r="O309" s="9">
        <f>L309+M309+N309</f>
        <v>5285059830</v>
      </c>
      <c r="P309" s="9">
        <v>15733567898</v>
      </c>
      <c r="Q309" s="10">
        <v>66.40900000000001</v>
      </c>
      <c r="R309" s="10">
        <v>33.591</v>
      </c>
      <c r="S309" s="11">
        <f>IF(J309=1,O309,0)</f>
        <v>5285059830</v>
      </c>
      <c r="T309" s="12">
        <f>IF(D309&lt;$R$355,K309,0)</f>
        <v>10448508068</v>
      </c>
      <c r="U309" s="13">
        <f>IF(F309&gt;16.28,O309,0)</f>
        <v>5285059830</v>
      </c>
      <c r="V309" s="7"/>
    </row>
    <row r="310" ht="12.75" customHeight="1">
      <c r="A310" t="s" s="6">
        <v>633</v>
      </c>
      <c r="B310" t="s" s="6">
        <v>634</v>
      </c>
      <c r="C310" t="s" s="6">
        <v>18</v>
      </c>
      <c r="D310" s="7">
        <v>19.34</v>
      </c>
      <c r="E310" s="7">
        <v>0</v>
      </c>
      <c r="F310" s="7">
        <v>19.34</v>
      </c>
      <c r="G310" s="7">
        <v>19.34</v>
      </c>
      <c r="H310" s="7">
        <v>19.34</v>
      </c>
      <c r="I310" s="7"/>
      <c r="J310" s="8">
        <f>IF(D310=F310,0,1)</f>
        <v>0</v>
      </c>
      <c r="K310" s="9">
        <v>721663123</v>
      </c>
      <c r="L310" s="9">
        <v>79522737</v>
      </c>
      <c r="M310" s="9">
        <v>25321800</v>
      </c>
      <c r="N310" s="9">
        <v>24525642</v>
      </c>
      <c r="O310" s="9">
        <f>L310+M310+N310</f>
        <v>129370179</v>
      </c>
      <c r="P310" s="9">
        <v>851033302</v>
      </c>
      <c r="Q310" s="10">
        <v>84.7985</v>
      </c>
      <c r="R310" s="10">
        <v>15.2015</v>
      </c>
      <c r="S310" s="11">
        <f>IF(J310=1,O310,0)</f>
        <v>0</v>
      </c>
      <c r="T310" s="12">
        <f>IF(D310&lt;$R$355,K310,0)</f>
        <v>0</v>
      </c>
      <c r="U310" s="13">
        <f>IF(F310&gt;16.28,O310,0)</f>
        <v>129370179</v>
      </c>
      <c r="V310" s="7"/>
    </row>
    <row r="311" ht="12.75" customHeight="1">
      <c r="A311" t="s" s="6">
        <v>635</v>
      </c>
      <c r="B311" t="s" s="6">
        <v>636</v>
      </c>
      <c r="C311" t="s" s="6">
        <v>18</v>
      </c>
      <c r="D311" s="7">
        <v>10.87</v>
      </c>
      <c r="E311" s="7">
        <v>0</v>
      </c>
      <c r="F311" s="7">
        <v>10.87</v>
      </c>
      <c r="G311" s="7">
        <v>10.87</v>
      </c>
      <c r="H311" s="7">
        <v>10.87</v>
      </c>
      <c r="I311" s="7"/>
      <c r="J311" s="8">
        <f>IF(D311=F311,0,1)</f>
        <v>0</v>
      </c>
      <c r="K311" s="9">
        <v>3583576638</v>
      </c>
      <c r="L311" s="9">
        <v>408010036</v>
      </c>
      <c r="M311" s="9">
        <v>81015880</v>
      </c>
      <c r="N311" s="9">
        <v>214479930</v>
      </c>
      <c r="O311" s="9">
        <f>L311+M311+N311</f>
        <v>703505846</v>
      </c>
      <c r="P311" s="9">
        <v>4287082484</v>
      </c>
      <c r="Q311" s="10">
        <v>83.59010000000001</v>
      </c>
      <c r="R311" s="10">
        <v>16.4099</v>
      </c>
      <c r="S311" s="11">
        <f>IF(J311=1,O311,0)</f>
        <v>0</v>
      </c>
      <c r="T311" s="12">
        <f>IF(D311&lt;$R$355,K311,0)</f>
        <v>3583576638</v>
      </c>
      <c r="U311" s="13">
        <f>IF(F311&gt;16.28,O311,0)</f>
        <v>0</v>
      </c>
      <c r="V311" s="7"/>
    </row>
    <row r="312" ht="12.75" customHeight="1">
      <c r="A312" t="s" s="6">
        <v>637</v>
      </c>
      <c r="B312" t="s" s="6">
        <v>638</v>
      </c>
      <c r="C312" t="s" s="6">
        <v>18</v>
      </c>
      <c r="D312" s="7">
        <v>15.56</v>
      </c>
      <c r="E312" s="7">
        <v>0</v>
      </c>
      <c r="F312" s="7">
        <v>15.56</v>
      </c>
      <c r="G312" s="7">
        <v>15.56</v>
      </c>
      <c r="H312" s="7">
        <v>15.56</v>
      </c>
      <c r="I312" s="7"/>
      <c r="J312" s="8">
        <f>IF(D312=F312,0,1)</f>
        <v>0</v>
      </c>
      <c r="K312" s="9">
        <v>384246160</v>
      </c>
      <c r="L312" s="9">
        <v>11476430</v>
      </c>
      <c r="M312" s="9">
        <v>11640800</v>
      </c>
      <c r="N312" s="9">
        <v>55255561</v>
      </c>
      <c r="O312" s="9">
        <f>L312+M312+N312</f>
        <v>78372791</v>
      </c>
      <c r="P312" s="9">
        <v>462618951</v>
      </c>
      <c r="Q312" s="10">
        <v>83.05889999999999</v>
      </c>
      <c r="R312" s="10">
        <v>16.9411</v>
      </c>
      <c r="S312" s="11">
        <f>IF(J312=1,O312,0)</f>
        <v>0</v>
      </c>
      <c r="T312" s="12">
        <f>IF(D312&lt;$R$355,K312,0)</f>
        <v>384246160</v>
      </c>
      <c r="U312" s="13">
        <f>IF(F312&gt;16.28,O312,0)</f>
        <v>0</v>
      </c>
      <c r="V312" s="7"/>
    </row>
    <row r="313" ht="12.75" customHeight="1">
      <c r="A313" t="s" s="6">
        <v>639</v>
      </c>
      <c r="B313" t="s" s="6">
        <v>640</v>
      </c>
      <c r="C313" t="s" s="6">
        <v>18</v>
      </c>
      <c r="D313" s="7">
        <v>21.07</v>
      </c>
      <c r="E313" s="7">
        <v>0</v>
      </c>
      <c r="F313" s="7">
        <v>21.07</v>
      </c>
      <c r="G313" s="7">
        <v>21.07</v>
      </c>
      <c r="H313" s="7">
        <v>21.07</v>
      </c>
      <c r="I313" s="7"/>
      <c r="J313" s="8">
        <f>IF(D313=F313,0,1)</f>
        <v>0</v>
      </c>
      <c r="K313" s="9">
        <v>81960780</v>
      </c>
      <c r="L313" s="9">
        <v>1273120</v>
      </c>
      <c r="M313" s="9">
        <v>0</v>
      </c>
      <c r="N313" s="9">
        <v>4523836</v>
      </c>
      <c r="O313" s="9">
        <f>L313+M313+N313</f>
        <v>5796956</v>
      </c>
      <c r="P313" s="9">
        <v>87757736</v>
      </c>
      <c r="Q313" s="10">
        <v>93.3944</v>
      </c>
      <c r="R313" s="10">
        <v>6.6056</v>
      </c>
      <c r="S313" s="11">
        <f>IF(J313=1,O313,0)</f>
        <v>0</v>
      </c>
      <c r="T313" s="12">
        <f>IF(D313&lt;$R$355,K313,0)</f>
        <v>0</v>
      </c>
      <c r="U313" s="13">
        <f>IF(F313&gt;16.28,O313,0)</f>
        <v>5796956</v>
      </c>
      <c r="V313" s="7"/>
    </row>
    <row r="314" ht="12.75" customHeight="1">
      <c r="A314" t="s" s="6">
        <v>641</v>
      </c>
      <c r="B314" t="s" s="6">
        <v>642</v>
      </c>
      <c r="C314" t="s" s="6">
        <v>18</v>
      </c>
      <c r="D314" s="7">
        <v>14.84</v>
      </c>
      <c r="E314" s="7">
        <v>0</v>
      </c>
      <c r="F314" s="7">
        <v>14.84</v>
      </c>
      <c r="G314" s="7">
        <v>14.84</v>
      </c>
      <c r="H314" s="7">
        <v>14.84</v>
      </c>
      <c r="I314" s="7"/>
      <c r="J314" s="8">
        <f>IF(D314=F314,0,1)</f>
        <v>0</v>
      </c>
      <c r="K314" s="9">
        <v>89305800</v>
      </c>
      <c r="L314" s="9">
        <v>2751170</v>
      </c>
      <c r="M314" s="9">
        <v>284500</v>
      </c>
      <c r="N314" s="9">
        <v>2839877</v>
      </c>
      <c r="O314" s="9">
        <f>L314+M314+N314</f>
        <v>5875547</v>
      </c>
      <c r="P314" s="9">
        <v>95181347</v>
      </c>
      <c r="Q314" s="10">
        <v>93.827</v>
      </c>
      <c r="R314" s="10">
        <v>6.173</v>
      </c>
      <c r="S314" s="11">
        <f>IF(J314=1,O314,0)</f>
        <v>0</v>
      </c>
      <c r="T314" s="12">
        <f>IF(D314&lt;$R$355,K314,0)</f>
        <v>89305800</v>
      </c>
      <c r="U314" s="13">
        <f>IF(F314&gt;16.28,O314,0)</f>
        <v>0</v>
      </c>
      <c r="V314" s="7"/>
    </row>
    <row r="315" ht="12.75" customHeight="1">
      <c r="A315" t="s" s="6">
        <v>643</v>
      </c>
      <c r="B315" t="s" s="6">
        <v>644</v>
      </c>
      <c r="C315" t="s" s="6">
        <v>18</v>
      </c>
      <c r="D315" s="7">
        <v>13.25</v>
      </c>
      <c r="E315" s="7">
        <v>0</v>
      </c>
      <c r="F315" s="7">
        <v>21.28</v>
      </c>
      <c r="G315" s="7">
        <v>21.28</v>
      </c>
      <c r="H315" s="7">
        <v>21.28</v>
      </c>
      <c r="I315" s="7"/>
      <c r="J315" s="8">
        <f>IF(D315=F315,0,1)</f>
        <v>1</v>
      </c>
      <c r="K315" s="9">
        <v>7602271296</v>
      </c>
      <c r="L315" s="9">
        <v>1336546562</v>
      </c>
      <c r="M315" s="9">
        <v>860129904</v>
      </c>
      <c r="N315" s="9">
        <v>250676563</v>
      </c>
      <c r="O315" s="9">
        <f>L315+M315+N315</f>
        <v>2447353029</v>
      </c>
      <c r="P315" s="9">
        <v>10049624325</v>
      </c>
      <c r="Q315" s="10">
        <v>75.6473</v>
      </c>
      <c r="R315" s="10">
        <v>24.3527</v>
      </c>
      <c r="S315" s="11">
        <f>IF(J315=1,O315,0)</f>
        <v>2447353029</v>
      </c>
      <c r="T315" s="12">
        <f>IF(D315&lt;$R$355,K315,0)</f>
        <v>7602271296</v>
      </c>
      <c r="U315" s="13">
        <f>IF(F315&gt;16.28,O315,0)</f>
        <v>2447353029</v>
      </c>
      <c r="V315" s="7"/>
    </row>
    <row r="316" ht="12.75" customHeight="1">
      <c r="A316" t="s" s="6">
        <v>645</v>
      </c>
      <c r="B316" t="s" s="6">
        <v>646</v>
      </c>
      <c r="C316" t="s" s="6">
        <v>18</v>
      </c>
      <c r="D316" s="7">
        <v>18.35</v>
      </c>
      <c r="E316" s="7">
        <v>0</v>
      </c>
      <c r="F316" s="7">
        <v>18.35</v>
      </c>
      <c r="G316" s="7">
        <v>18.35</v>
      </c>
      <c r="H316" s="7">
        <v>18.35</v>
      </c>
      <c r="I316" s="7"/>
      <c r="J316" s="8">
        <f>IF(D316=F316,0,1)</f>
        <v>0</v>
      </c>
      <c r="K316" s="9">
        <v>4003020148</v>
      </c>
      <c r="L316" s="9">
        <v>137208352</v>
      </c>
      <c r="M316" s="9">
        <v>4657300</v>
      </c>
      <c r="N316" s="9">
        <v>59540500</v>
      </c>
      <c r="O316" s="9">
        <f>L316+M316+N316</f>
        <v>201406152</v>
      </c>
      <c r="P316" s="9">
        <v>4204426300</v>
      </c>
      <c r="Q316" s="10">
        <v>95.2097</v>
      </c>
      <c r="R316" s="10">
        <v>4.7903</v>
      </c>
      <c r="S316" s="11">
        <f>IF(J316=1,O316,0)</f>
        <v>0</v>
      </c>
      <c r="T316" s="12">
        <f>IF(D316&lt;$R$355,K316,0)</f>
        <v>0</v>
      </c>
      <c r="U316" s="13">
        <f>IF(F316&gt;16.28,O316,0)</f>
        <v>201406152</v>
      </c>
      <c r="V316" s="7"/>
    </row>
    <row r="317" ht="12.75" customHeight="1">
      <c r="A317" t="s" s="6">
        <v>647</v>
      </c>
      <c r="B317" t="s" s="6">
        <v>648</v>
      </c>
      <c r="C317" t="s" s="6">
        <v>18</v>
      </c>
      <c r="D317" s="7">
        <v>13.96</v>
      </c>
      <c r="E317" s="7">
        <v>0</v>
      </c>
      <c r="F317" s="7">
        <v>13.96</v>
      </c>
      <c r="G317" s="7">
        <v>13.96</v>
      </c>
      <c r="H317" s="7">
        <v>13.96</v>
      </c>
      <c r="I317" s="7"/>
      <c r="J317" s="8">
        <f>IF(D317=F317,0,1)</f>
        <v>0</v>
      </c>
      <c r="K317" s="9">
        <v>1661865238</v>
      </c>
      <c r="L317" s="9">
        <v>216337072</v>
      </c>
      <c r="M317" s="9">
        <v>33869310</v>
      </c>
      <c r="N317" s="9">
        <v>54064000</v>
      </c>
      <c r="O317" s="9">
        <f>L317+M317+N317</f>
        <v>304270382</v>
      </c>
      <c r="P317" s="9">
        <v>1966135620</v>
      </c>
      <c r="Q317" s="10">
        <v>84.5244</v>
      </c>
      <c r="R317" s="10">
        <v>15.4756</v>
      </c>
      <c r="S317" s="11">
        <f>IF(J317=1,O317,0)</f>
        <v>0</v>
      </c>
      <c r="T317" s="12">
        <f>IF(D317&lt;$R$355,K317,0)</f>
        <v>1661865238</v>
      </c>
      <c r="U317" s="13">
        <f>IF(F317&gt;16.28,O317,0)</f>
        <v>0</v>
      </c>
      <c r="V317" s="7"/>
    </row>
    <row r="318" ht="12.75" customHeight="1">
      <c r="A318" t="s" s="6">
        <v>649</v>
      </c>
      <c r="B318" t="s" s="6">
        <v>650</v>
      </c>
      <c r="C318" t="s" s="6">
        <v>18</v>
      </c>
      <c r="D318" s="7">
        <v>11.68</v>
      </c>
      <c r="E318" s="7">
        <v>0</v>
      </c>
      <c r="F318" s="7">
        <v>11.68</v>
      </c>
      <c r="G318" s="7">
        <v>11.68</v>
      </c>
      <c r="H318" s="7">
        <v>11.68</v>
      </c>
      <c r="I318" s="7"/>
      <c r="J318" s="8">
        <f>IF(D318=F318,0,1)</f>
        <v>0</v>
      </c>
      <c r="K318" s="9">
        <v>11626593000</v>
      </c>
      <c r="L318" s="9">
        <v>1517327000</v>
      </c>
      <c r="M318" s="9">
        <v>6543000</v>
      </c>
      <c r="N318" s="9">
        <v>154922000</v>
      </c>
      <c r="O318" s="9">
        <f>L318+M318+N318</f>
        <v>1678792000</v>
      </c>
      <c r="P318" s="9">
        <v>13305385000</v>
      </c>
      <c r="Q318" s="10">
        <v>87.3826</v>
      </c>
      <c r="R318" s="10">
        <v>12.6174</v>
      </c>
      <c r="S318" s="11">
        <f>IF(J318=1,O318,0)</f>
        <v>0</v>
      </c>
      <c r="T318" s="12">
        <f>IF(D318&lt;$R$355,K318,0)</f>
        <v>11626593000</v>
      </c>
      <c r="U318" s="13">
        <f>IF(F318&gt;16.28,O318,0)</f>
        <v>0</v>
      </c>
      <c r="V318" s="7"/>
    </row>
    <row r="319" ht="12.75" customHeight="1">
      <c r="A319" t="s" s="6">
        <v>651</v>
      </c>
      <c r="B319" t="s" s="6">
        <v>652</v>
      </c>
      <c r="C319" t="s" s="6">
        <v>18</v>
      </c>
      <c r="D319" s="7">
        <v>7.78</v>
      </c>
      <c r="E319" s="7">
        <v>0</v>
      </c>
      <c r="F319" s="7">
        <v>7.43</v>
      </c>
      <c r="G319" s="7">
        <v>7.43</v>
      </c>
      <c r="H319" s="7">
        <v>7.43</v>
      </c>
      <c r="I319" s="7"/>
      <c r="J319" s="8">
        <f>IF(D319=F319,0,1)</f>
        <v>1</v>
      </c>
      <c r="K319" s="9">
        <v>2676926055</v>
      </c>
      <c r="L319" s="9">
        <v>86415985</v>
      </c>
      <c r="M319" s="9">
        <v>1186800</v>
      </c>
      <c r="N319" s="9">
        <v>30738520</v>
      </c>
      <c r="O319" s="9">
        <f>L319+M319+N319</f>
        <v>118341305</v>
      </c>
      <c r="P319" s="9">
        <v>2795267360</v>
      </c>
      <c r="Q319" s="10">
        <v>95.7664</v>
      </c>
      <c r="R319" s="10">
        <v>4.2336</v>
      </c>
      <c r="S319" s="11">
        <f>IF(J319=1,O319,0)</f>
        <v>118341305</v>
      </c>
      <c r="T319" s="12">
        <f>IF(D319&lt;$R$355,K319,0)</f>
        <v>2676926055</v>
      </c>
      <c r="U319" s="13">
        <f>IF(F319&gt;16.28,O319,0)</f>
        <v>0</v>
      </c>
      <c r="V319" s="7"/>
    </row>
    <row r="320" ht="12.75" customHeight="1">
      <c r="A320" t="s" s="6">
        <v>653</v>
      </c>
      <c r="B320" t="s" s="6">
        <v>654</v>
      </c>
      <c r="C320" t="s" s="6">
        <v>18</v>
      </c>
      <c r="D320" s="7">
        <v>23.24</v>
      </c>
      <c r="E320" s="7">
        <v>0</v>
      </c>
      <c r="F320" s="7">
        <v>23.24</v>
      </c>
      <c r="G320" s="7">
        <v>23.24</v>
      </c>
      <c r="H320" s="7">
        <v>23.24</v>
      </c>
      <c r="I320" s="7"/>
      <c r="J320" s="8">
        <f>IF(D320=F320,0,1)</f>
        <v>0</v>
      </c>
      <c r="K320" s="9">
        <v>90663000</v>
      </c>
      <c r="L320" s="9">
        <v>3556909</v>
      </c>
      <c r="M320" s="9">
        <v>1042500</v>
      </c>
      <c r="N320" s="9">
        <v>17213099</v>
      </c>
      <c r="O320" s="9">
        <f>L320+M320+N320</f>
        <v>21812508</v>
      </c>
      <c r="P320" s="9">
        <v>112475508</v>
      </c>
      <c r="Q320" s="10">
        <v>80.6069</v>
      </c>
      <c r="R320" s="10">
        <v>19.3931</v>
      </c>
      <c r="S320" s="11">
        <f>IF(J320=1,O320,0)</f>
        <v>0</v>
      </c>
      <c r="T320" s="12">
        <f>IF(D320&lt;$R$355,K320,0)</f>
        <v>0</v>
      </c>
      <c r="U320" s="13">
        <f>IF(F320&gt;16.28,O320,0)</f>
        <v>21812508</v>
      </c>
      <c r="V320" s="7"/>
    </row>
    <row r="321" ht="12.75" customHeight="1">
      <c r="A321" t="s" s="6">
        <v>655</v>
      </c>
      <c r="B321" t="s" s="6">
        <v>656</v>
      </c>
      <c r="C321" t="s" s="6">
        <v>18</v>
      </c>
      <c r="D321" s="7">
        <v>19.58</v>
      </c>
      <c r="E321" s="7">
        <v>0</v>
      </c>
      <c r="F321" s="7">
        <v>19.58</v>
      </c>
      <c r="G321" s="7">
        <v>19.58</v>
      </c>
      <c r="H321" s="7">
        <v>19.58</v>
      </c>
      <c r="I321" s="7"/>
      <c r="J321" s="8">
        <f>IF(D321=F321,0,1)</f>
        <v>0</v>
      </c>
      <c r="K321" s="9">
        <v>951015420</v>
      </c>
      <c r="L321" s="9">
        <v>10352707</v>
      </c>
      <c r="M321" s="9">
        <v>1150100</v>
      </c>
      <c r="N321" s="9">
        <v>7713894</v>
      </c>
      <c r="O321" s="9">
        <f>L321+M321+N321</f>
        <v>19216701</v>
      </c>
      <c r="P321" s="9">
        <v>970232121</v>
      </c>
      <c r="Q321" s="10">
        <v>98.0194</v>
      </c>
      <c r="R321" s="10">
        <v>1.9806</v>
      </c>
      <c r="S321" s="11">
        <f>IF(J321=1,O321,0)</f>
        <v>0</v>
      </c>
      <c r="T321" s="12">
        <f>IF(D321&lt;$R$355,K321,0)</f>
        <v>0</v>
      </c>
      <c r="U321" s="13">
        <f>IF(F321&gt;16.28,O321,0)</f>
        <v>19216701</v>
      </c>
      <c r="V321" s="7"/>
    </row>
    <row r="322" ht="12.75" customHeight="1">
      <c r="A322" t="s" s="6">
        <v>657</v>
      </c>
      <c r="B322" t="s" s="6">
        <v>658</v>
      </c>
      <c r="C322" t="s" s="6">
        <v>18</v>
      </c>
      <c r="D322" s="7">
        <v>17.68</v>
      </c>
      <c r="E322" s="7">
        <v>0</v>
      </c>
      <c r="F322" s="7">
        <v>17.68</v>
      </c>
      <c r="G322" s="7">
        <v>17.68</v>
      </c>
      <c r="H322" s="7">
        <v>17.68</v>
      </c>
      <c r="I322" s="7"/>
      <c r="J322" s="8">
        <f>IF(D322=F322,0,1)</f>
        <v>0</v>
      </c>
      <c r="K322" s="9">
        <v>936160044</v>
      </c>
      <c r="L322" s="9">
        <v>68930011</v>
      </c>
      <c r="M322" s="9">
        <v>53288900</v>
      </c>
      <c r="N322" s="9">
        <v>76990668</v>
      </c>
      <c r="O322" s="9">
        <f>L322+M322+N322</f>
        <v>199209579</v>
      </c>
      <c r="P322" s="9">
        <v>1135369623</v>
      </c>
      <c r="Q322" s="10">
        <v>82.4542</v>
      </c>
      <c r="R322" s="10">
        <v>17.5458</v>
      </c>
      <c r="S322" s="11">
        <f>IF(J322=1,O322,0)</f>
        <v>0</v>
      </c>
      <c r="T322" s="12">
        <f>IF(D322&lt;$R$355,K322,0)</f>
        <v>0</v>
      </c>
      <c r="U322" s="13">
        <f>IF(F322&gt;16.28,O322,0)</f>
        <v>199209579</v>
      </c>
      <c r="V322" s="7"/>
    </row>
    <row r="323" ht="12.75" customHeight="1">
      <c r="A323" t="s" s="6">
        <v>659</v>
      </c>
      <c r="B323" t="s" s="6">
        <v>660</v>
      </c>
      <c r="C323" t="s" s="6">
        <v>18</v>
      </c>
      <c r="D323" s="7">
        <v>16.22</v>
      </c>
      <c r="E323" s="7">
        <v>0</v>
      </c>
      <c r="F323" s="7">
        <v>29.06</v>
      </c>
      <c r="G323" s="7">
        <v>29.06</v>
      </c>
      <c r="H323" s="7">
        <v>29.06</v>
      </c>
      <c r="I323" s="7"/>
      <c r="J323" s="8">
        <f>IF(D323=F323,0,1)</f>
        <v>1</v>
      </c>
      <c r="K323" s="9">
        <v>944582357</v>
      </c>
      <c r="L323" s="9">
        <v>201612736</v>
      </c>
      <c r="M323" s="9">
        <v>174255485</v>
      </c>
      <c r="N323" s="9">
        <v>45026000</v>
      </c>
      <c r="O323" s="9">
        <f>L323+M323+N323</f>
        <v>420894221</v>
      </c>
      <c r="P323" s="9">
        <v>1365476578</v>
      </c>
      <c r="Q323" s="10">
        <v>69.176</v>
      </c>
      <c r="R323" s="10">
        <v>30.824</v>
      </c>
      <c r="S323" s="11">
        <f>IF(J323=1,O323,0)</f>
        <v>420894221</v>
      </c>
      <c r="T323" s="12">
        <f>IF(D323&lt;$R$355,K323,0)</f>
        <v>944582357</v>
      </c>
      <c r="U323" s="13">
        <f>IF(F323&gt;16.28,O323,0)</f>
        <v>420894221</v>
      </c>
      <c r="V323" s="7"/>
    </row>
    <row r="324" ht="12.75" customHeight="1">
      <c r="A324" t="s" s="6">
        <v>661</v>
      </c>
      <c r="B324" t="s" s="6">
        <v>662</v>
      </c>
      <c r="C324" t="s" s="6">
        <v>18</v>
      </c>
      <c r="D324" s="7">
        <v>13.23</v>
      </c>
      <c r="E324" s="7">
        <v>0</v>
      </c>
      <c r="F324" s="7">
        <v>13.23</v>
      </c>
      <c r="G324" s="7">
        <v>13.23</v>
      </c>
      <c r="H324" s="7">
        <v>13.23</v>
      </c>
      <c r="I324" s="7"/>
      <c r="J324" s="8">
        <f>IF(D324=F324,0,1)</f>
        <v>0</v>
      </c>
      <c r="K324" s="9">
        <v>447591821</v>
      </c>
      <c r="L324" s="9">
        <v>16611283</v>
      </c>
      <c r="M324" s="9">
        <v>9898200</v>
      </c>
      <c r="N324" s="9">
        <v>24943194</v>
      </c>
      <c r="O324" s="9">
        <f>L324+M324+N324</f>
        <v>51452677</v>
      </c>
      <c r="P324" s="9">
        <v>499044498</v>
      </c>
      <c r="Q324" s="10">
        <v>89.68980000000001</v>
      </c>
      <c r="R324" s="10">
        <v>10.3102</v>
      </c>
      <c r="S324" s="11">
        <f>IF(J324=1,O324,0)</f>
        <v>0</v>
      </c>
      <c r="T324" s="12">
        <f>IF(D324&lt;$R$355,K324,0)</f>
        <v>447591821</v>
      </c>
      <c r="U324" s="13">
        <f>IF(F324&gt;16.28,O324,0)</f>
        <v>0</v>
      </c>
      <c r="V324" s="7"/>
    </row>
    <row r="325" ht="12.75" customHeight="1">
      <c r="A325" t="s" s="6">
        <v>663</v>
      </c>
      <c r="B325" t="s" s="6">
        <v>664</v>
      </c>
      <c r="C325" t="s" s="6">
        <v>18</v>
      </c>
      <c r="D325" s="7">
        <v>13.01</v>
      </c>
      <c r="E325" s="7">
        <v>0</v>
      </c>
      <c r="F325" s="7">
        <v>13.01</v>
      </c>
      <c r="G325" s="7">
        <v>13.01</v>
      </c>
      <c r="H325" s="7">
        <v>13.01</v>
      </c>
      <c r="I325" s="7"/>
      <c r="J325" s="8">
        <f>IF(D325=F325,0,1)</f>
        <v>0</v>
      </c>
      <c r="K325" s="9">
        <v>1115586363</v>
      </c>
      <c r="L325" s="9">
        <v>9968808</v>
      </c>
      <c r="M325" s="9">
        <v>2304600</v>
      </c>
      <c r="N325" s="9">
        <v>21563080</v>
      </c>
      <c r="O325" s="9">
        <f>L325+M325+N325</f>
        <v>33836488</v>
      </c>
      <c r="P325" s="9">
        <v>1149422851</v>
      </c>
      <c r="Q325" s="10">
        <v>97.0562</v>
      </c>
      <c r="R325" s="10">
        <v>2.9438</v>
      </c>
      <c r="S325" s="11">
        <f>IF(J325=1,O325,0)</f>
        <v>0</v>
      </c>
      <c r="T325" s="12">
        <f>IF(D325&lt;$R$355,K325,0)</f>
        <v>1115586363</v>
      </c>
      <c r="U325" s="13">
        <f>IF(F325&gt;16.28,O325,0)</f>
        <v>0</v>
      </c>
      <c r="V325" s="7"/>
    </row>
    <row r="326" ht="12.75" customHeight="1">
      <c r="A326" t="s" s="6">
        <v>665</v>
      </c>
      <c r="B326" t="s" s="6">
        <v>666</v>
      </c>
      <c r="C326" t="s" s="6">
        <v>18</v>
      </c>
      <c r="D326" s="7">
        <v>15.76</v>
      </c>
      <c r="E326" s="7">
        <v>0</v>
      </c>
      <c r="F326" s="7">
        <v>30.92</v>
      </c>
      <c r="G326" s="7">
        <v>30.92</v>
      </c>
      <c r="H326" s="7">
        <v>30.92</v>
      </c>
      <c r="I326" s="7"/>
      <c r="J326" s="8">
        <f>IF(D326=F326,0,1)</f>
        <v>1</v>
      </c>
      <c r="K326" s="9">
        <v>2208912902</v>
      </c>
      <c r="L326" s="9">
        <v>591612145</v>
      </c>
      <c r="M326" s="9">
        <v>121804900</v>
      </c>
      <c r="N326" s="9">
        <v>243461100</v>
      </c>
      <c r="O326" s="9">
        <f>L326+M326+N326</f>
        <v>956878145</v>
      </c>
      <c r="P326" s="9">
        <v>3165791047</v>
      </c>
      <c r="Q326" s="10">
        <v>69.7744</v>
      </c>
      <c r="R326" s="10">
        <v>30.2256</v>
      </c>
      <c r="S326" s="11">
        <f>IF(J326=1,O326,0)</f>
        <v>956878145</v>
      </c>
      <c r="T326" s="12">
        <f>IF(D326&lt;$R$355,K326,0)</f>
        <v>2208912902</v>
      </c>
      <c r="U326" s="13">
        <f>IF(F326&gt;16.28,O326,0)</f>
        <v>956878145</v>
      </c>
      <c r="V326" s="7"/>
    </row>
    <row r="327" ht="12.75" customHeight="1">
      <c r="A327" t="s" s="6">
        <v>667</v>
      </c>
      <c r="B327" t="s" s="6">
        <v>668</v>
      </c>
      <c r="C327" t="s" s="6">
        <v>18</v>
      </c>
      <c r="D327" s="7">
        <v>12.56</v>
      </c>
      <c r="E327" s="7">
        <v>0</v>
      </c>
      <c r="F327" s="7">
        <v>12.56</v>
      </c>
      <c r="G327" s="7">
        <v>12.56</v>
      </c>
      <c r="H327" s="7">
        <v>12.56</v>
      </c>
      <c r="I327" s="7"/>
      <c r="J327" s="8">
        <f>IF(D327=F327,0,1)</f>
        <v>0</v>
      </c>
      <c r="K327" s="9">
        <v>397969401</v>
      </c>
      <c r="L327" s="9">
        <v>13421099</v>
      </c>
      <c r="M327" s="9">
        <v>2595500</v>
      </c>
      <c r="N327" s="9">
        <v>13252855</v>
      </c>
      <c r="O327" s="9">
        <f>L327+M327+N327</f>
        <v>29269454</v>
      </c>
      <c r="P327" s="9">
        <v>427238855</v>
      </c>
      <c r="Q327" s="10">
        <v>93.14919999999999</v>
      </c>
      <c r="R327" s="10">
        <v>6.8508</v>
      </c>
      <c r="S327" s="11">
        <f>IF(J327=1,O327,0)</f>
        <v>0</v>
      </c>
      <c r="T327" s="12">
        <f>IF(D327&lt;$R$355,K327,0)</f>
        <v>397969401</v>
      </c>
      <c r="U327" s="13">
        <f>IF(F327&gt;16.28,O327,0)</f>
        <v>0</v>
      </c>
      <c r="V327" s="7"/>
    </row>
    <row r="328" ht="12.75" customHeight="1">
      <c r="A328" t="s" s="6">
        <v>669</v>
      </c>
      <c r="B328" t="s" s="6">
        <v>670</v>
      </c>
      <c r="C328" t="s" s="6">
        <v>18</v>
      </c>
      <c r="D328" s="7">
        <v>5.82</v>
      </c>
      <c r="E328" s="7">
        <v>0</v>
      </c>
      <c r="F328" s="7">
        <v>5.82</v>
      </c>
      <c r="G328" s="7">
        <v>5.82</v>
      </c>
      <c r="H328" s="7">
        <v>5.82</v>
      </c>
      <c r="I328" s="7"/>
      <c r="J328" s="8">
        <f>IF(D328=F328,0,1)</f>
        <v>0</v>
      </c>
      <c r="K328" s="9">
        <v>3009225573</v>
      </c>
      <c r="L328" s="9">
        <v>94089345</v>
      </c>
      <c r="M328" s="9">
        <v>12547275</v>
      </c>
      <c r="N328" s="9">
        <v>46057640</v>
      </c>
      <c r="O328" s="9">
        <f>L328+M328+N328</f>
        <v>152694260</v>
      </c>
      <c r="P328" s="9">
        <v>3161919833</v>
      </c>
      <c r="Q328" s="10">
        <v>95.1708</v>
      </c>
      <c r="R328" s="10">
        <v>4.8292</v>
      </c>
      <c r="S328" s="11">
        <f>IF(J328=1,O328,0)</f>
        <v>0</v>
      </c>
      <c r="T328" s="12">
        <f>IF(D328&lt;$R$355,K328,0)</f>
        <v>3009225573</v>
      </c>
      <c r="U328" s="13">
        <f>IF(F328&gt;16.28,O328,0)</f>
        <v>0</v>
      </c>
      <c r="V328" s="7"/>
    </row>
    <row r="329" ht="12.75" customHeight="1">
      <c r="A329" t="s" s="6">
        <v>671</v>
      </c>
      <c r="B329" t="s" s="6">
        <v>672</v>
      </c>
      <c r="C329" t="s" s="6">
        <v>18</v>
      </c>
      <c r="D329" s="7">
        <v>18.49</v>
      </c>
      <c r="E329" s="7">
        <v>0</v>
      </c>
      <c r="F329" s="7">
        <v>18.49</v>
      </c>
      <c r="G329" s="7">
        <v>18.49</v>
      </c>
      <c r="H329" s="7">
        <v>18.49</v>
      </c>
      <c r="I329" s="7"/>
      <c r="J329" s="8">
        <f>IF(D329=F329,0,1)</f>
        <v>0</v>
      </c>
      <c r="K329" s="9">
        <v>3155483421</v>
      </c>
      <c r="L329" s="9">
        <v>595262280</v>
      </c>
      <c r="M329" s="9">
        <v>484992385</v>
      </c>
      <c r="N329" s="9">
        <v>293641058</v>
      </c>
      <c r="O329" s="9">
        <f>L329+M329+N329</f>
        <v>1373895723</v>
      </c>
      <c r="P329" s="9">
        <v>4529379144</v>
      </c>
      <c r="Q329" s="10">
        <v>69.667</v>
      </c>
      <c r="R329" s="10">
        <v>30.333</v>
      </c>
      <c r="S329" s="11">
        <f>IF(J329=1,O329,0)</f>
        <v>0</v>
      </c>
      <c r="T329" s="12">
        <f>IF(D329&lt;$R$355,K329,0)</f>
        <v>0</v>
      </c>
      <c r="U329" s="13">
        <f>IF(F329&gt;16.28,O329,0)</f>
        <v>1373895723</v>
      </c>
      <c r="V329" s="7"/>
    </row>
    <row r="330" ht="12.75" customHeight="1">
      <c r="A330" t="s" s="6">
        <v>673</v>
      </c>
      <c r="B330" t="s" s="6">
        <v>674</v>
      </c>
      <c r="C330" t="s" s="6">
        <v>18</v>
      </c>
      <c r="D330" s="7">
        <v>18.49</v>
      </c>
      <c r="E330" s="7">
        <v>0</v>
      </c>
      <c r="F330" s="7">
        <v>36.31</v>
      </c>
      <c r="G330" s="7">
        <v>36.31</v>
      </c>
      <c r="H330" s="7">
        <v>36.31</v>
      </c>
      <c r="I330" s="7"/>
      <c r="J330" s="8">
        <f>IF(D330=F330,0,1)</f>
        <v>1</v>
      </c>
      <c r="K330" s="9">
        <v>3133077955</v>
      </c>
      <c r="L330" s="9">
        <v>357017048</v>
      </c>
      <c r="M330" s="9">
        <v>163907409</v>
      </c>
      <c r="N330" s="9">
        <v>144178251</v>
      </c>
      <c r="O330" s="9">
        <f>L330+M330+N330</f>
        <v>665102708</v>
      </c>
      <c r="P330" s="9">
        <v>3798180663</v>
      </c>
      <c r="Q330" s="10">
        <v>82.4889</v>
      </c>
      <c r="R330" s="10">
        <v>17.5111</v>
      </c>
      <c r="S330" s="11">
        <f>IF(J330=1,O330,0)</f>
        <v>665102708</v>
      </c>
      <c r="T330" s="12">
        <f>IF(D330&lt;$R$355,K330,0)</f>
        <v>0</v>
      </c>
      <c r="U330" s="13">
        <f>IF(F330&gt;16.28,O330,0)</f>
        <v>665102708</v>
      </c>
      <c r="V330" s="7"/>
    </row>
    <row r="331" ht="12.75" customHeight="1">
      <c r="A331" t="s" s="6">
        <v>675</v>
      </c>
      <c r="B331" t="s" s="6">
        <v>676</v>
      </c>
      <c r="C331" t="s" s="6">
        <v>18</v>
      </c>
      <c r="D331" s="7">
        <v>16.12</v>
      </c>
      <c r="E331" s="7">
        <v>0</v>
      </c>
      <c r="F331" s="7">
        <v>16.12</v>
      </c>
      <c r="G331" s="7">
        <v>16.12</v>
      </c>
      <c r="H331" s="7">
        <v>16.12</v>
      </c>
      <c r="I331" s="7"/>
      <c r="J331" s="8">
        <f>IF(D331=F331,0,1)</f>
        <v>0</v>
      </c>
      <c r="K331" s="9">
        <v>4844861061</v>
      </c>
      <c r="L331" s="9">
        <v>304329449</v>
      </c>
      <c r="M331" s="9">
        <v>203862405</v>
      </c>
      <c r="N331" s="9">
        <v>113194579</v>
      </c>
      <c r="O331" s="9">
        <f>L331+M331+N331</f>
        <v>621386433</v>
      </c>
      <c r="P331" s="9">
        <v>5466247494</v>
      </c>
      <c r="Q331" s="10">
        <v>88.6323</v>
      </c>
      <c r="R331" s="10">
        <v>11.3677</v>
      </c>
      <c r="S331" s="11">
        <f>IF(J331=1,O331,0)</f>
        <v>0</v>
      </c>
      <c r="T331" s="12">
        <f>IF(D331&lt;$R$355,K331,0)</f>
        <v>4844861061</v>
      </c>
      <c r="U331" s="13">
        <f>IF(F331&gt;16.28,O331,0)</f>
        <v>0</v>
      </c>
      <c r="V331" s="7"/>
    </row>
    <row r="332" ht="12.75" customHeight="1">
      <c r="A332" t="s" s="6">
        <v>677</v>
      </c>
      <c r="B332" t="s" s="6">
        <v>678</v>
      </c>
      <c r="C332" t="s" s="6">
        <v>18</v>
      </c>
      <c r="D332" s="7">
        <v>20.49</v>
      </c>
      <c r="E332" s="7">
        <v>0</v>
      </c>
      <c r="F332" s="7">
        <v>20.49</v>
      </c>
      <c r="G332" s="7">
        <v>20.49</v>
      </c>
      <c r="H332" s="7">
        <v>20.49</v>
      </c>
      <c r="I332" s="7"/>
      <c r="J332" s="8">
        <f>IF(D332=F332,0,1)</f>
        <v>0</v>
      </c>
      <c r="K332" s="9">
        <v>236081152</v>
      </c>
      <c r="L332" s="9">
        <v>6586478</v>
      </c>
      <c r="M332" s="9">
        <v>1352233</v>
      </c>
      <c r="N332" s="9">
        <v>5169110</v>
      </c>
      <c r="O332" s="9">
        <f>L332+M332+N332</f>
        <v>13107821</v>
      </c>
      <c r="P332" s="9">
        <v>249188973</v>
      </c>
      <c r="Q332" s="10">
        <v>94.7398</v>
      </c>
      <c r="R332" s="10">
        <v>5.2602</v>
      </c>
      <c r="S332" s="11">
        <f>IF(J332=1,O332,0)</f>
        <v>0</v>
      </c>
      <c r="T332" s="12">
        <f>IF(D332&lt;$R$355,K332,0)</f>
        <v>0</v>
      </c>
      <c r="U332" s="13">
        <f>IF(F332&gt;16.28,O332,0)</f>
        <v>13107821</v>
      </c>
      <c r="V332" s="7"/>
    </row>
    <row r="333" ht="12.75" customHeight="1">
      <c r="A333" t="s" s="6">
        <v>679</v>
      </c>
      <c r="B333" t="s" s="6">
        <v>680</v>
      </c>
      <c r="C333" t="s" s="6">
        <v>18</v>
      </c>
      <c r="D333" s="7">
        <v>15.8</v>
      </c>
      <c r="E333" s="7">
        <v>0</v>
      </c>
      <c r="F333" s="7">
        <v>15.8</v>
      </c>
      <c r="G333" s="7">
        <v>15.8</v>
      </c>
      <c r="H333" s="7">
        <v>15.8</v>
      </c>
      <c r="I333" s="7"/>
      <c r="J333" s="8">
        <f>IF(D333=F333,0,1)</f>
        <v>0</v>
      </c>
      <c r="K333" s="9">
        <v>1090348815</v>
      </c>
      <c r="L333" s="9">
        <v>60114752</v>
      </c>
      <c r="M333" s="9">
        <v>41424400</v>
      </c>
      <c r="N333" s="9">
        <v>52747915</v>
      </c>
      <c r="O333" s="9">
        <f>L333+M333+N333</f>
        <v>154287067</v>
      </c>
      <c r="P333" s="9">
        <v>1244635882</v>
      </c>
      <c r="Q333" s="10">
        <v>87.60380000000001</v>
      </c>
      <c r="R333" s="10">
        <v>12.3962</v>
      </c>
      <c r="S333" s="11">
        <f>IF(J333=1,O333,0)</f>
        <v>0</v>
      </c>
      <c r="T333" s="12">
        <f>IF(D333&lt;$R$355,K333,0)</f>
        <v>1090348815</v>
      </c>
      <c r="U333" s="13">
        <f>IF(F333&gt;16.28,O333,0)</f>
        <v>0</v>
      </c>
      <c r="V333" s="7"/>
    </row>
    <row r="334" ht="12.75" customHeight="1">
      <c r="A334" t="s" s="6">
        <v>681</v>
      </c>
      <c r="B334" t="s" s="6">
        <v>682</v>
      </c>
      <c r="C334" t="s" s="6">
        <v>18</v>
      </c>
      <c r="D334" s="7">
        <v>12.81</v>
      </c>
      <c r="E334" s="7">
        <v>0</v>
      </c>
      <c r="F334" s="7">
        <v>12.81</v>
      </c>
      <c r="G334" s="7">
        <v>12.81</v>
      </c>
      <c r="H334" s="7">
        <v>12.81</v>
      </c>
      <c r="I334" s="7"/>
      <c r="J334" s="8">
        <f>IF(D334=F334,0,1)</f>
        <v>0</v>
      </c>
      <c r="K334" s="9">
        <v>6502395365</v>
      </c>
      <c r="L334" s="9">
        <v>208334435</v>
      </c>
      <c r="M334" s="9">
        <v>9961900</v>
      </c>
      <c r="N334" s="9">
        <v>94931700</v>
      </c>
      <c r="O334" s="9">
        <f>L334+M334+N334</f>
        <v>313228035</v>
      </c>
      <c r="P334" s="9">
        <v>6815623400</v>
      </c>
      <c r="Q334" s="10">
        <v>95.40430000000001</v>
      </c>
      <c r="R334" s="10">
        <v>4.5957</v>
      </c>
      <c r="S334" s="11">
        <f>IF(J334=1,O334,0)</f>
        <v>0</v>
      </c>
      <c r="T334" s="12">
        <f>IF(D334&lt;$R$355,K334,0)</f>
        <v>6502395365</v>
      </c>
      <c r="U334" s="13">
        <f>IF(F334&gt;16.28,O334,0)</f>
        <v>0</v>
      </c>
      <c r="V334" s="7"/>
    </row>
    <row r="335" ht="12.75" customHeight="1">
      <c r="A335" t="s" s="6">
        <v>683</v>
      </c>
      <c r="B335" t="s" s="6">
        <v>684</v>
      </c>
      <c r="C335" t="s" s="6">
        <v>18</v>
      </c>
      <c r="D335" s="7">
        <v>8.48</v>
      </c>
      <c r="E335" s="7">
        <v>0</v>
      </c>
      <c r="F335" s="7">
        <v>8.48</v>
      </c>
      <c r="G335" s="7">
        <v>8.48</v>
      </c>
      <c r="H335" s="7">
        <v>8.48</v>
      </c>
      <c r="I335" s="7"/>
      <c r="J335" s="8">
        <f>IF(D335=F335,0,1)</f>
        <v>0</v>
      </c>
      <c r="K335" s="9">
        <v>3723707143</v>
      </c>
      <c r="L335" s="9">
        <v>203451367</v>
      </c>
      <c r="M335" s="9">
        <v>19286810</v>
      </c>
      <c r="N335" s="9">
        <v>103126410</v>
      </c>
      <c r="O335" s="9">
        <f>L335+M335+N335</f>
        <v>325864587</v>
      </c>
      <c r="P335" s="9">
        <v>4049571730</v>
      </c>
      <c r="Q335" s="10">
        <v>91.95310000000001</v>
      </c>
      <c r="R335" s="10">
        <v>8.046900000000001</v>
      </c>
      <c r="S335" s="11">
        <f>IF(J335=1,O335,0)</f>
        <v>0</v>
      </c>
      <c r="T335" s="12">
        <f>IF(D335&lt;$R$355,K335,0)</f>
        <v>3723707143</v>
      </c>
      <c r="U335" s="13">
        <f>IF(F335&gt;16.28,O335,0)</f>
        <v>0</v>
      </c>
      <c r="V335" s="7"/>
    </row>
    <row r="336" ht="12.75" customHeight="1">
      <c r="A336" t="s" s="6">
        <v>685</v>
      </c>
      <c r="B336" t="s" s="6">
        <v>686</v>
      </c>
      <c r="C336" t="s" s="6">
        <v>18</v>
      </c>
      <c r="D336" s="7">
        <v>14.83</v>
      </c>
      <c r="E336" s="7">
        <v>0</v>
      </c>
      <c r="F336" s="7">
        <v>28.99</v>
      </c>
      <c r="G336" s="7">
        <v>28.99</v>
      </c>
      <c r="H336" s="7">
        <v>28.99</v>
      </c>
      <c r="I336" s="7"/>
      <c r="J336" s="8">
        <f>IF(D336=F336,0,1)</f>
        <v>1</v>
      </c>
      <c r="K336" s="9">
        <v>4283363617</v>
      </c>
      <c r="L336" s="9">
        <v>556387365</v>
      </c>
      <c r="M336" s="9">
        <v>117194550</v>
      </c>
      <c r="N336" s="9">
        <v>122267730</v>
      </c>
      <c r="O336" s="9">
        <f>L336+M336+N336</f>
        <v>795849645</v>
      </c>
      <c r="P336" s="9">
        <v>5079213262</v>
      </c>
      <c r="Q336" s="10">
        <v>84.3312</v>
      </c>
      <c r="R336" s="10">
        <v>15.6688</v>
      </c>
      <c r="S336" s="11">
        <f>IF(J336=1,O336,0)</f>
        <v>795849645</v>
      </c>
      <c r="T336" s="12">
        <f>IF(D336&lt;$R$355,K336,0)</f>
        <v>4283363617</v>
      </c>
      <c r="U336" s="13">
        <f>IF(F336&gt;16.28,O336,0)</f>
        <v>795849645</v>
      </c>
      <c r="V336" s="7"/>
    </row>
    <row r="337" ht="12.75" customHeight="1">
      <c r="A337" t="s" s="6">
        <v>687</v>
      </c>
      <c r="B337" t="s" s="6">
        <v>688</v>
      </c>
      <c r="C337" t="s" s="6">
        <v>18</v>
      </c>
      <c r="D337" s="7">
        <v>11.46</v>
      </c>
      <c r="E337" s="7">
        <v>0</v>
      </c>
      <c r="F337" s="7">
        <v>18.36</v>
      </c>
      <c r="G337" s="7">
        <v>18.36</v>
      </c>
      <c r="H337" s="7">
        <v>18.36</v>
      </c>
      <c r="I337" s="7"/>
      <c r="J337" s="8">
        <f>IF(D337=F337,0,1)</f>
        <v>1</v>
      </c>
      <c r="K337" s="9">
        <v>8739668256</v>
      </c>
      <c r="L337" s="9">
        <v>776463904</v>
      </c>
      <c r="M337" s="9">
        <v>352773000</v>
      </c>
      <c r="N337" s="9">
        <v>258712110</v>
      </c>
      <c r="O337" s="9">
        <f>L337+M337+N337</f>
        <v>1387949014</v>
      </c>
      <c r="P337" s="9">
        <v>10127617270</v>
      </c>
      <c r="Q337" s="10">
        <v>86.2954</v>
      </c>
      <c r="R337" s="10">
        <v>13.7046</v>
      </c>
      <c r="S337" s="11">
        <f>IF(J337=1,O337,0)</f>
        <v>1387949014</v>
      </c>
      <c r="T337" s="12">
        <f>IF(D337&lt;$R$355,K337,0)</f>
        <v>8739668256</v>
      </c>
      <c r="U337" s="13">
        <f>IF(F337&gt;16.28,O337,0)</f>
        <v>1387949014</v>
      </c>
      <c r="V337" s="7"/>
    </row>
    <row r="338" ht="12.75" customHeight="1">
      <c r="A338" t="s" s="6">
        <v>689</v>
      </c>
      <c r="B338" t="s" s="6">
        <v>690</v>
      </c>
      <c r="C338" t="s" s="6">
        <v>18</v>
      </c>
      <c r="D338" s="7">
        <v>13.71</v>
      </c>
      <c r="E338" s="7">
        <v>13.71</v>
      </c>
      <c r="F338" s="7">
        <v>13.71</v>
      </c>
      <c r="G338" s="7">
        <v>13.71</v>
      </c>
      <c r="H338" s="7">
        <v>13.71</v>
      </c>
      <c r="I338" s="7"/>
      <c r="J338" s="8">
        <f>IF(D338=F338,0,1)</f>
        <v>0</v>
      </c>
      <c r="K338" s="9">
        <v>257725435</v>
      </c>
      <c r="L338" s="9">
        <v>26247977</v>
      </c>
      <c r="M338" s="9">
        <v>24161300</v>
      </c>
      <c r="N338" s="9">
        <v>15384029</v>
      </c>
      <c r="O338" s="9">
        <f>L338+M338+N338</f>
        <v>65793306</v>
      </c>
      <c r="P338" s="9">
        <v>326913014</v>
      </c>
      <c r="Q338" s="10">
        <v>79.87439999999999</v>
      </c>
      <c r="R338" s="10">
        <v>20.1256</v>
      </c>
      <c r="S338" s="11">
        <f>IF(J338=1,O338,0)</f>
        <v>0</v>
      </c>
      <c r="T338" s="12">
        <f>IF(D338&lt;$R$355,K338,0)</f>
        <v>257725435</v>
      </c>
      <c r="U338" s="13">
        <f>IF(F338&gt;16.28,O338,0)</f>
        <v>0</v>
      </c>
      <c r="V338" s="7"/>
    </row>
    <row r="339" ht="12.75" customHeight="1">
      <c r="A339" t="s" s="6">
        <v>691</v>
      </c>
      <c r="B339" t="s" s="6">
        <v>692</v>
      </c>
      <c r="C339" t="s" s="6">
        <v>18</v>
      </c>
      <c r="D339" s="7">
        <v>14.56</v>
      </c>
      <c r="E339" s="7">
        <v>0</v>
      </c>
      <c r="F339" s="7">
        <v>14.56</v>
      </c>
      <c r="G339" s="7">
        <v>14.56</v>
      </c>
      <c r="H339" s="7">
        <v>14.56</v>
      </c>
      <c r="I339" s="7"/>
      <c r="J339" s="8">
        <f>IF(D339=F339,0,1)</f>
        <v>0</v>
      </c>
      <c r="K339" s="9">
        <v>1816440717</v>
      </c>
      <c r="L339" s="9">
        <v>101920205</v>
      </c>
      <c r="M339" s="9">
        <v>25329423</v>
      </c>
      <c r="N339" s="9">
        <v>87017006</v>
      </c>
      <c r="O339" s="9">
        <f>L339+M339+N339</f>
        <v>214266634</v>
      </c>
      <c r="P339" s="9">
        <v>2030707351</v>
      </c>
      <c r="Q339" s="10">
        <v>89.4487</v>
      </c>
      <c r="R339" s="10">
        <v>10.5513</v>
      </c>
      <c r="S339" s="11">
        <f>IF(J339=1,O339,0)</f>
        <v>0</v>
      </c>
      <c r="T339" s="12">
        <f>IF(D339&lt;$R$355,K339,0)</f>
        <v>1816440717</v>
      </c>
      <c r="U339" s="13">
        <f>IF(F339&gt;16.28,O339,0)</f>
        <v>0</v>
      </c>
      <c r="V339" s="7"/>
    </row>
    <row r="340" ht="12.75" customHeight="1">
      <c r="A340" t="s" s="6">
        <v>693</v>
      </c>
      <c r="B340" t="s" s="6">
        <v>694</v>
      </c>
      <c r="C340" t="s" s="6">
        <v>18</v>
      </c>
      <c r="D340" s="7">
        <v>20.49</v>
      </c>
      <c r="E340" s="7">
        <v>0</v>
      </c>
      <c r="F340" s="7">
        <v>20.49</v>
      </c>
      <c r="G340" s="7">
        <v>20.49</v>
      </c>
      <c r="H340" s="7">
        <v>20.49</v>
      </c>
      <c r="I340" s="7"/>
      <c r="J340" s="8">
        <f>IF(D340=F340,0,1)</f>
        <v>0</v>
      </c>
      <c r="K340" s="9">
        <v>1828091807</v>
      </c>
      <c r="L340" s="9">
        <v>145779934</v>
      </c>
      <c r="M340" s="9">
        <v>32728500</v>
      </c>
      <c r="N340" s="9">
        <v>57040000</v>
      </c>
      <c r="O340" s="9">
        <f>L340+M340+N340</f>
        <v>235548434</v>
      </c>
      <c r="P340" s="9">
        <v>2063640241</v>
      </c>
      <c r="Q340" s="10">
        <v>88.58580000000001</v>
      </c>
      <c r="R340" s="10">
        <v>11.4142</v>
      </c>
      <c r="S340" s="11">
        <f>IF(J340=1,O340,0)</f>
        <v>0</v>
      </c>
      <c r="T340" s="12">
        <f>IF(D340&lt;$R$355,K340,0)</f>
        <v>0</v>
      </c>
      <c r="U340" s="13">
        <f>IF(F340&gt;16.28,O340,0)</f>
        <v>235548434</v>
      </c>
      <c r="V340" s="7"/>
    </row>
    <row r="341" ht="12.75" customHeight="1">
      <c r="A341" t="s" s="6">
        <v>695</v>
      </c>
      <c r="B341" t="s" s="6">
        <v>696</v>
      </c>
      <c r="C341" t="s" s="6">
        <v>18</v>
      </c>
      <c r="D341" s="7">
        <v>19.44</v>
      </c>
      <c r="E341" s="7">
        <v>0</v>
      </c>
      <c r="F341" s="7">
        <v>19.44</v>
      </c>
      <c r="G341" s="7">
        <v>19.44</v>
      </c>
      <c r="H341" s="7">
        <v>19.44</v>
      </c>
      <c r="I341" s="7"/>
      <c r="J341" s="8">
        <f>IF(D341=F341,0,1)</f>
        <v>0</v>
      </c>
      <c r="K341" s="9">
        <v>318719551</v>
      </c>
      <c r="L341" s="9">
        <v>18884216</v>
      </c>
      <c r="M341" s="9">
        <v>3044972</v>
      </c>
      <c r="N341" s="9">
        <v>12067507</v>
      </c>
      <c r="O341" s="9">
        <f>L341+M341+N341</f>
        <v>33996695</v>
      </c>
      <c r="P341" s="9">
        <v>352716246</v>
      </c>
      <c r="Q341" s="10">
        <v>90.36150000000001</v>
      </c>
      <c r="R341" s="10">
        <v>9.638500000000001</v>
      </c>
      <c r="S341" s="11">
        <f>IF(J341=1,O341,0)</f>
        <v>0</v>
      </c>
      <c r="T341" s="12">
        <f>IF(D341&lt;$R$355,K341,0)</f>
        <v>0</v>
      </c>
      <c r="U341" s="13">
        <f>IF(F341&gt;16.28,O341,0)</f>
        <v>33996695</v>
      </c>
      <c r="V341" s="7"/>
    </row>
    <row r="342" ht="12.75" customHeight="1">
      <c r="A342" t="s" s="6">
        <v>697</v>
      </c>
      <c r="B342" t="s" s="6">
        <v>698</v>
      </c>
      <c r="C342" t="s" s="6">
        <v>18</v>
      </c>
      <c r="D342" s="7">
        <v>16.92</v>
      </c>
      <c r="E342" s="7">
        <v>0</v>
      </c>
      <c r="F342" s="7">
        <v>16.92</v>
      </c>
      <c r="G342" s="7">
        <v>16.92</v>
      </c>
      <c r="H342" s="7">
        <v>16.92</v>
      </c>
      <c r="I342" s="7"/>
      <c r="J342" s="8">
        <f>IF(D342=F342,0,1)</f>
        <v>0</v>
      </c>
      <c r="K342" s="9">
        <v>978754312</v>
      </c>
      <c r="L342" s="9">
        <v>89248864</v>
      </c>
      <c r="M342" s="9">
        <v>9640900</v>
      </c>
      <c r="N342" s="9">
        <v>24776048</v>
      </c>
      <c r="O342" s="9">
        <f>L342+M342+N342</f>
        <v>123665812</v>
      </c>
      <c r="P342" s="9">
        <v>1102420124</v>
      </c>
      <c r="Q342" s="10">
        <v>88.78230000000001</v>
      </c>
      <c r="R342" s="10">
        <v>11.2177</v>
      </c>
      <c r="S342" s="11">
        <f>IF(J342=1,O342,0)</f>
        <v>0</v>
      </c>
      <c r="T342" s="12">
        <f>IF(D342&lt;$R$355,K342,0)</f>
        <v>0</v>
      </c>
      <c r="U342" s="13">
        <f>IF(F342&gt;16.28,O342,0)</f>
        <v>123665812</v>
      </c>
      <c r="V342" s="7"/>
    </row>
    <row r="343" ht="12.75" customHeight="1">
      <c r="A343" t="s" s="6">
        <v>699</v>
      </c>
      <c r="B343" t="s" s="6">
        <v>700</v>
      </c>
      <c r="C343" t="s" s="6">
        <v>18</v>
      </c>
      <c r="D343" s="7">
        <v>13.03</v>
      </c>
      <c r="E343" s="7">
        <v>0</v>
      </c>
      <c r="F343" s="7">
        <v>30.06</v>
      </c>
      <c r="G343" s="7">
        <v>30.06</v>
      </c>
      <c r="H343" s="7">
        <v>30.06</v>
      </c>
      <c r="I343" s="7"/>
      <c r="J343" s="8">
        <f>IF(D343=F343,0,1)</f>
        <v>1</v>
      </c>
      <c r="K343" s="9">
        <v>4170806153</v>
      </c>
      <c r="L343" s="9">
        <v>192127690</v>
      </c>
      <c r="M343" s="9">
        <v>955942832</v>
      </c>
      <c r="N343" s="9">
        <v>193576910</v>
      </c>
      <c r="O343" s="9">
        <f>L343+M343+N343</f>
        <v>1341647432</v>
      </c>
      <c r="P343" s="9">
        <v>5512453585</v>
      </c>
      <c r="Q343" s="10">
        <v>75.6615</v>
      </c>
      <c r="R343" s="10">
        <v>24.3385</v>
      </c>
      <c r="S343" s="11">
        <f>IF(J343=1,O343,0)</f>
        <v>1341647432</v>
      </c>
      <c r="T343" s="12">
        <f>IF(D343&lt;$R$355,K343,0)</f>
        <v>4170806153</v>
      </c>
      <c r="U343" s="13">
        <f>IF(F343&gt;16.28,O343,0)</f>
        <v>1341647432</v>
      </c>
      <c r="V343" s="7"/>
    </row>
    <row r="344" ht="12.75" customHeight="1">
      <c r="A344" t="s" s="6">
        <v>701</v>
      </c>
      <c r="B344" t="s" s="6">
        <v>702</v>
      </c>
      <c r="C344" t="s" s="6">
        <v>18</v>
      </c>
      <c r="D344" s="7">
        <v>15.11</v>
      </c>
      <c r="E344" s="7">
        <v>0</v>
      </c>
      <c r="F344" s="7">
        <v>15.11</v>
      </c>
      <c r="G344" s="7">
        <v>15.11</v>
      </c>
      <c r="H344" s="7">
        <v>15.11</v>
      </c>
      <c r="I344" s="7"/>
      <c r="J344" s="8">
        <f>IF(D344=F344,0,1)</f>
        <v>0</v>
      </c>
      <c r="K344" s="9">
        <v>825714959</v>
      </c>
      <c r="L344" s="9">
        <v>39953736</v>
      </c>
      <c r="M344" s="9">
        <v>14390200</v>
      </c>
      <c r="N344" s="9">
        <v>30974051</v>
      </c>
      <c r="O344" s="9">
        <f>L344+M344+N344</f>
        <v>85317987</v>
      </c>
      <c r="P344" s="9">
        <v>911032946</v>
      </c>
      <c r="Q344" s="10">
        <v>90.63500000000001</v>
      </c>
      <c r="R344" s="10">
        <v>9.365</v>
      </c>
      <c r="S344" s="11">
        <f>IF(J344=1,O344,0)</f>
        <v>0</v>
      </c>
      <c r="T344" s="12">
        <f>IF(D344&lt;$R$355,K344,0)</f>
        <v>825714959</v>
      </c>
      <c r="U344" s="13">
        <f>IF(F344&gt;16.28,O344,0)</f>
        <v>0</v>
      </c>
      <c r="V344" s="7"/>
    </row>
    <row r="345" ht="12.75" customHeight="1">
      <c r="A345" t="s" s="6">
        <v>703</v>
      </c>
      <c r="B345" t="s" s="6">
        <v>704</v>
      </c>
      <c r="C345" t="s" s="6">
        <v>18</v>
      </c>
      <c r="D345" s="7">
        <v>12.51</v>
      </c>
      <c r="E345" s="7">
        <v>0</v>
      </c>
      <c r="F345" s="7">
        <v>11.89</v>
      </c>
      <c r="G345" s="7">
        <v>11.89</v>
      </c>
      <c r="H345" s="7">
        <v>11.89</v>
      </c>
      <c r="I345" s="7"/>
      <c r="J345" s="8">
        <f>IF(D345=F345,0,1)</f>
        <v>1</v>
      </c>
      <c r="K345" s="9">
        <v>8585370522</v>
      </c>
      <c r="L345" s="9">
        <v>265934845</v>
      </c>
      <c r="M345" s="9">
        <v>36903800</v>
      </c>
      <c r="N345" s="9">
        <v>95124980</v>
      </c>
      <c r="O345" s="9">
        <f>L345+M345+N345</f>
        <v>397963625</v>
      </c>
      <c r="P345" s="9">
        <v>8983334147</v>
      </c>
      <c r="Q345" s="10">
        <v>95.56999999999999</v>
      </c>
      <c r="R345" s="10">
        <v>4.43</v>
      </c>
      <c r="S345" s="11">
        <f>IF(J345=1,O345,0)</f>
        <v>397963625</v>
      </c>
      <c r="T345" s="12">
        <f>IF(D345&lt;$R$355,K345,0)</f>
        <v>8585370522</v>
      </c>
      <c r="U345" s="13">
        <f>IF(F345&gt;16.28,O345,0)</f>
        <v>0</v>
      </c>
      <c r="V345" s="7"/>
    </row>
    <row r="346" ht="12.75" customHeight="1">
      <c r="A346" t="s" s="6">
        <v>705</v>
      </c>
      <c r="B346" t="s" s="6">
        <v>706</v>
      </c>
      <c r="C346" t="s" s="6">
        <v>18</v>
      </c>
      <c r="D346" s="7">
        <v>13.15</v>
      </c>
      <c r="E346" s="7">
        <v>0</v>
      </c>
      <c r="F346" s="7">
        <v>13.15</v>
      </c>
      <c r="G346" s="7">
        <v>13.15</v>
      </c>
      <c r="H346" s="7">
        <v>13.15</v>
      </c>
      <c r="I346" s="7"/>
      <c r="J346" s="8">
        <f>IF(D346=F346,0,1)</f>
        <v>0</v>
      </c>
      <c r="K346" s="9">
        <v>117150425</v>
      </c>
      <c r="L346" s="9">
        <v>1320397</v>
      </c>
      <c r="M346" s="9">
        <v>1099500</v>
      </c>
      <c r="N346" s="9">
        <v>14634786</v>
      </c>
      <c r="O346" s="9">
        <f>L346+M346+N346</f>
        <v>17054683</v>
      </c>
      <c r="P346" s="9">
        <v>134205108</v>
      </c>
      <c r="Q346" s="10">
        <v>87.2921</v>
      </c>
      <c r="R346" s="10">
        <v>12.7079</v>
      </c>
      <c r="S346" s="11">
        <f>IF(J346=1,O346,0)</f>
        <v>0</v>
      </c>
      <c r="T346" s="12">
        <f>IF(D346&lt;$R$355,K346,0)</f>
        <v>117150425</v>
      </c>
      <c r="U346" s="13">
        <f>IF(F346&gt;16.28,O346,0)</f>
        <v>0</v>
      </c>
      <c r="V346" s="7"/>
    </row>
    <row r="347" ht="12.75" customHeight="1">
      <c r="A347" t="s" s="6">
        <v>707</v>
      </c>
      <c r="B347" t="s" s="6">
        <v>708</v>
      </c>
      <c r="C347" t="s" s="6">
        <v>18</v>
      </c>
      <c r="D347" s="7">
        <v>11.76</v>
      </c>
      <c r="E347" s="7">
        <v>11.76</v>
      </c>
      <c r="F347" s="7">
        <v>11.76</v>
      </c>
      <c r="G347" s="7">
        <v>11.76</v>
      </c>
      <c r="H347" s="7">
        <v>11.76</v>
      </c>
      <c r="I347" s="7"/>
      <c r="J347" s="8">
        <f>IF(D347=F347,0,1)</f>
        <v>0</v>
      </c>
      <c r="K347" s="9">
        <v>2842809341</v>
      </c>
      <c r="L347" s="9">
        <v>138643144</v>
      </c>
      <c r="M347" s="9">
        <v>4950300</v>
      </c>
      <c r="N347" s="9">
        <v>47337550</v>
      </c>
      <c r="O347" s="9">
        <f>L347+M347+N347</f>
        <v>190930994</v>
      </c>
      <c r="P347" s="9">
        <v>3033831935</v>
      </c>
      <c r="Q347" s="10">
        <v>93.70659999999999</v>
      </c>
      <c r="R347" s="10">
        <v>6.2934</v>
      </c>
      <c r="S347" s="11">
        <f>IF(J347=1,O347,0)</f>
        <v>0</v>
      </c>
      <c r="T347" s="12">
        <f>IF(D347&lt;$R$355,K347,0)</f>
        <v>2842809341</v>
      </c>
      <c r="U347" s="13">
        <f>IF(F347&gt;16.28,O347,0)</f>
        <v>0</v>
      </c>
      <c r="V347" s="7"/>
    </row>
    <row r="348" ht="12.75" customHeight="1">
      <c r="A348" t="s" s="6">
        <v>709</v>
      </c>
      <c r="B348" t="s" s="6">
        <v>710</v>
      </c>
      <c r="C348" t="s" s="6">
        <v>18</v>
      </c>
      <c r="D348" s="7">
        <v>9.34</v>
      </c>
      <c r="E348" s="7">
        <v>0</v>
      </c>
      <c r="F348" s="7">
        <v>22.77</v>
      </c>
      <c r="G348" s="7">
        <v>22.77</v>
      </c>
      <c r="H348" s="7">
        <v>22.77</v>
      </c>
      <c r="I348" s="7"/>
      <c r="J348" s="8">
        <f>IF(D348=F348,0,1)</f>
        <v>1</v>
      </c>
      <c r="K348" s="9">
        <v>6856713656</v>
      </c>
      <c r="L348" s="9">
        <v>1087617097</v>
      </c>
      <c r="M348" s="9">
        <v>994906189</v>
      </c>
      <c r="N348" s="9">
        <v>496493850</v>
      </c>
      <c r="O348" s="9">
        <f>L348+M348+N348</f>
        <v>2579017136</v>
      </c>
      <c r="P348" s="9">
        <v>9435730792</v>
      </c>
      <c r="Q348" s="10">
        <v>72.6675</v>
      </c>
      <c r="R348" s="10">
        <v>27.3325</v>
      </c>
      <c r="S348" s="11">
        <f>IF(J348=1,O348,0)</f>
        <v>2579017136</v>
      </c>
      <c r="T348" s="12">
        <f>IF(D348&lt;$R$355,K348,0)</f>
        <v>6856713656</v>
      </c>
      <c r="U348" s="13">
        <f>IF(F348&gt;16.28,O348,0)</f>
        <v>2579017136</v>
      </c>
      <c r="V348" s="7"/>
    </row>
    <row r="349" ht="12.75" customHeight="1">
      <c r="A349" t="s" s="6">
        <v>711</v>
      </c>
      <c r="B349" t="s" s="6">
        <v>712</v>
      </c>
      <c r="C349" t="s" s="6">
        <v>18</v>
      </c>
      <c r="D349" s="7">
        <v>15.21</v>
      </c>
      <c r="E349" s="7">
        <v>0</v>
      </c>
      <c r="F349" s="7">
        <v>33.33</v>
      </c>
      <c r="G349" s="7">
        <v>33.33</v>
      </c>
      <c r="H349" s="7">
        <v>33.33</v>
      </c>
      <c r="I349" s="7"/>
      <c r="J349" s="8">
        <f>IF(D349=F349,0,1)</f>
        <v>1</v>
      </c>
      <c r="K349" s="9">
        <v>13858703672</v>
      </c>
      <c r="L349" s="9">
        <v>2476423002</v>
      </c>
      <c r="M349" s="9">
        <v>662915666</v>
      </c>
      <c r="N349" s="9">
        <v>936295900</v>
      </c>
      <c r="O349" s="9">
        <f>L349+M349+N349</f>
        <v>4075634568</v>
      </c>
      <c r="P349" s="9">
        <v>17934338240</v>
      </c>
      <c r="Q349" s="10">
        <v>77.2747</v>
      </c>
      <c r="R349" s="10">
        <v>22.7253</v>
      </c>
      <c r="S349" s="11">
        <f>IF(J349=1,O349,0)</f>
        <v>4075634568</v>
      </c>
      <c r="T349" s="12">
        <f>IF(D349&lt;$R$355,K349,0)</f>
        <v>13858703672</v>
      </c>
      <c r="U349" s="13">
        <f>IF(F349&gt;16.28,O349,0)</f>
        <v>4075634568</v>
      </c>
      <c r="V349" s="7"/>
    </row>
    <row r="350" ht="12.75" customHeight="1">
      <c r="A350" t="s" s="6">
        <v>713</v>
      </c>
      <c r="B350" t="s" s="6">
        <v>714</v>
      </c>
      <c r="C350" t="s" s="6">
        <v>18</v>
      </c>
      <c r="D350" s="7">
        <v>16.04</v>
      </c>
      <c r="E350" s="7">
        <v>0</v>
      </c>
      <c r="F350" s="7">
        <v>16.04</v>
      </c>
      <c r="G350" s="7">
        <v>16.04</v>
      </c>
      <c r="H350" s="7">
        <v>16.04</v>
      </c>
      <c r="I350" s="7"/>
      <c r="J350" s="8">
        <f>IF(D350=F350,0,1)</f>
        <v>0</v>
      </c>
      <c r="K350" s="9">
        <v>177938591</v>
      </c>
      <c r="L350" s="9">
        <v>5499758</v>
      </c>
      <c r="M350" s="9">
        <v>649140</v>
      </c>
      <c r="N350" s="9">
        <v>7805861</v>
      </c>
      <c r="O350" s="9">
        <f>L350+M350+N350</f>
        <v>13954759</v>
      </c>
      <c r="P350" s="9">
        <v>191893350</v>
      </c>
      <c r="Q350" s="10">
        <v>92.72790000000001</v>
      </c>
      <c r="R350" s="10">
        <v>7.2721</v>
      </c>
      <c r="S350" s="11">
        <f>IF(J350=1,O350,0)</f>
        <v>0</v>
      </c>
      <c r="T350" s="12">
        <f>IF(D350&lt;$R$355,K350,0)</f>
        <v>177938591</v>
      </c>
      <c r="U350" s="13">
        <f>IF(F350&gt;16.28,O350,0)</f>
        <v>0</v>
      </c>
      <c r="V350" s="7"/>
    </row>
    <row r="351" ht="12.75" customHeight="1">
      <c r="A351" t="s" s="6">
        <v>715</v>
      </c>
      <c r="B351" t="s" s="6">
        <v>716</v>
      </c>
      <c r="C351" t="s" s="6">
        <v>18</v>
      </c>
      <c r="D351" s="7">
        <v>13.67</v>
      </c>
      <c r="E351" s="7">
        <v>0</v>
      </c>
      <c r="F351" s="7">
        <v>18.18</v>
      </c>
      <c r="G351" s="7">
        <v>18.18</v>
      </c>
      <c r="H351" s="7">
        <v>18.15</v>
      </c>
      <c r="I351" s="7"/>
      <c r="J351" s="8">
        <f>IF(D351=F351,0,1)</f>
        <v>1</v>
      </c>
      <c r="K351" s="9">
        <v>2137180003</v>
      </c>
      <c r="L351" s="9">
        <v>377633981</v>
      </c>
      <c r="M351" s="9">
        <v>44712600</v>
      </c>
      <c r="N351" s="9">
        <v>79779660</v>
      </c>
      <c r="O351" s="9">
        <f>L351+M351+N351</f>
        <v>502126241</v>
      </c>
      <c r="P351" s="9">
        <v>2639306244</v>
      </c>
      <c r="Q351" s="10">
        <v>80.9751</v>
      </c>
      <c r="R351" s="10">
        <v>19.0249</v>
      </c>
      <c r="S351" s="11">
        <f>IF(J351=1,O351,0)</f>
        <v>502126241</v>
      </c>
      <c r="T351" s="12">
        <f>IF(D351&lt;$R$355,K351,0)</f>
        <v>2137180003</v>
      </c>
      <c r="U351" s="13">
        <f>IF(F351&gt;16.28,O351,0)</f>
        <v>502126241</v>
      </c>
      <c r="V351" s="7"/>
    </row>
    <row r="352" ht="12.75" customHeight="1">
      <c r="A352" t="s" s="6">
        <v>717</v>
      </c>
      <c r="B352" t="s" s="6">
        <v>718</v>
      </c>
      <c r="C352" t="s" s="6">
        <v>18</v>
      </c>
      <c r="D352" s="7">
        <v>9.18</v>
      </c>
      <c r="E352" s="7">
        <v>0</v>
      </c>
      <c r="F352" s="7">
        <v>9.18</v>
      </c>
      <c r="G352" s="7">
        <v>9.18</v>
      </c>
      <c r="H352" s="7">
        <v>9.18</v>
      </c>
      <c r="I352" s="7"/>
      <c r="J352" s="8">
        <f>IF(D352=F352,0,1)</f>
        <v>0</v>
      </c>
      <c r="K352" s="9">
        <v>6888489908</v>
      </c>
      <c r="L352" s="9">
        <v>411514367</v>
      </c>
      <c r="M352" s="9">
        <v>33013200</v>
      </c>
      <c r="N352" s="9">
        <v>214526300</v>
      </c>
      <c r="O352" s="9">
        <f>L352+M352+N352</f>
        <v>659053867</v>
      </c>
      <c r="P352" s="9">
        <v>7547543775</v>
      </c>
      <c r="Q352" s="10">
        <v>91.268</v>
      </c>
      <c r="R352" s="10">
        <v>8.731999999999999</v>
      </c>
      <c r="S352" s="14">
        <f>IF(J352=1,O352,0)</f>
        <v>0</v>
      </c>
      <c r="T352" s="12">
        <f>IF(D352&lt;$R$355,K352,0)</f>
        <v>6888489908</v>
      </c>
      <c r="U352" s="13">
        <f>IF(F352&gt;16.28,O352,0)</f>
        <v>0</v>
      </c>
      <c r="V352" s="7"/>
    </row>
    <row r="353" ht="60.5" customHeight="1">
      <c r="A353" s="15"/>
      <c r="B353" s="15"/>
      <c r="C353" s="15"/>
      <c r="D353" s="7"/>
      <c r="E353" s="7"/>
      <c r="F353" s="7"/>
      <c r="G353" s="7"/>
      <c r="H353" s="7"/>
      <c r="I353" s="7"/>
      <c r="J353" t="s" s="16">
        <v>719</v>
      </c>
      <c r="K353" t="s" s="17">
        <v>720</v>
      </c>
      <c r="L353" s="9"/>
      <c r="M353" s="9"/>
      <c r="N353" s="9"/>
      <c r="O353" t="s" s="17">
        <v>721</v>
      </c>
      <c r="P353" s="18"/>
      <c r="Q353" s="10"/>
      <c r="R353" s="19"/>
      <c r="S353" t="s" s="20">
        <v>722</v>
      </c>
      <c r="T353" t="s" s="21">
        <f>IF(D353&lt;$R$355,K353,0)</f>
        <v>723</v>
      </c>
      <c r="U353" t="s" s="5">
        <v>724</v>
      </c>
      <c r="V353" s="7"/>
    </row>
    <row r="354" ht="12.75" customHeight="1">
      <c r="A354" s="15"/>
      <c r="B354" s="15"/>
      <c r="C354" s="22"/>
      <c r="D354" s="23">
        <f>SUM(D2:D352)</f>
        <v>5012.1</v>
      </c>
      <c r="E354" s="24"/>
      <c r="F354" s="23">
        <f>SUM(F2:F352)</f>
        <v>6137.08</v>
      </c>
      <c r="G354" s="7"/>
      <c r="H354" s="7"/>
      <c r="I354" s="7"/>
      <c r="J354" s="25">
        <f>SUM(J2:J352)</f>
        <v>117</v>
      </c>
      <c r="K354" s="23">
        <f>SUM(K2:K352)</f>
        <v>1204584794220</v>
      </c>
      <c r="L354" s="9"/>
      <c r="M354" s="9"/>
      <c r="N354" s="9"/>
      <c r="O354" s="26">
        <f>SUM(O2:O352)</f>
        <v>265480860193</v>
      </c>
      <c r="P354" s="27"/>
      <c r="Q354" s="10"/>
      <c r="R354" s="10"/>
      <c r="S354" s="28">
        <f>SUM(S2:S352)</f>
        <v>212205921265</v>
      </c>
      <c r="T354" s="29">
        <f>SUM(T2:T352)</f>
        <v>1054596935294</v>
      </c>
      <c r="U354" s="23">
        <f>SUM(U2:U352)</f>
        <v>190420218482</v>
      </c>
      <c r="V354" s="7"/>
    </row>
    <row r="355" ht="12.75" customHeight="1">
      <c r="A355" s="15"/>
      <c r="B355" s="15"/>
      <c r="C355" s="15"/>
      <c r="D355" s="30">
        <f>D354/351</f>
        <v>14.2794871794872</v>
      </c>
      <c r="E355" s="7"/>
      <c r="F355" s="30">
        <f>F354/351</f>
        <v>17.4845584045584</v>
      </c>
      <c r="G355" s="7"/>
      <c r="H355" s="7"/>
      <c r="I355" s="7"/>
      <c r="J355" s="31"/>
      <c r="K355" s="9"/>
      <c r="L355" s="9"/>
      <c r="M355" s="9"/>
      <c r="N355" s="9"/>
      <c r="O355" s="9"/>
      <c r="P355" s="9"/>
      <c r="Q355" s="10"/>
      <c r="R355" s="10">
        <v>16.28</v>
      </c>
      <c r="S355" s="32">
        <f>S354/O354</f>
        <v>0.799326629839643</v>
      </c>
      <c r="T355" s="33">
        <f>T354/K354</f>
        <v>0.8754858440471009</v>
      </c>
      <c r="U355" s="33">
        <f>U354/O354</f>
        <v>0.717265336354447</v>
      </c>
      <c r="V355" s="7"/>
    </row>
    <row r="356" ht="12.75" customHeight="1">
      <c r="A356" s="15"/>
      <c r="B356" s="15"/>
      <c r="C356" s="15"/>
      <c r="D356" s="7"/>
      <c r="E356" s="7"/>
      <c r="F356" s="7"/>
      <c r="G356" s="7"/>
      <c r="H356" s="7"/>
      <c r="I356" s="7"/>
      <c r="J356" s="31"/>
      <c r="K356" s="9"/>
      <c r="L356" s="9"/>
      <c r="M356" s="9"/>
      <c r="N356" s="9"/>
      <c r="O356" s="9"/>
      <c r="P356" s="9"/>
      <c r="Q356" s="10"/>
      <c r="R356" s="10"/>
      <c r="S356" s="7"/>
      <c r="T356" s="7"/>
      <c r="U356" s="7"/>
      <c r="V356" s="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V356"/>
  <sheetViews>
    <sheetView workbookViewId="0" showGridLines="0" defaultGridColor="1"/>
  </sheetViews>
  <sheetFormatPr defaultColWidth="9.16667" defaultRowHeight="12.75" customHeight="1" outlineLevelRow="0" outlineLevelCol="0"/>
  <cols>
    <col min="1" max="1" width="10.5" style="34" customWidth="1"/>
    <col min="2" max="2" width="21.3516" style="34" customWidth="1"/>
    <col min="3" max="3" width="11.3516" style="34" customWidth="1"/>
    <col min="4" max="4" width="11.5" style="34" customWidth="1"/>
    <col min="5" max="5" width="10.6719" style="34" customWidth="1"/>
    <col min="6" max="6" width="12.3516" style="34" customWidth="1"/>
    <col min="7" max="7" width="9.67188" style="34" customWidth="1"/>
    <col min="8" max="8" width="11.3516" style="34" customWidth="1"/>
    <col min="9" max="9" width="7" style="34" customWidth="1"/>
    <col min="10" max="19" width="17.5" style="34" customWidth="1"/>
    <col min="20" max="20" width="20.1719" style="34" customWidth="1"/>
    <col min="21" max="22" width="17.5" style="34" customWidth="1"/>
    <col min="23" max="16384" width="9.17188" style="34" customWidth="1"/>
  </cols>
  <sheetData>
    <row r="1" ht="63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s="3"/>
      <c r="J1" t="s" s="4">
        <v>8</v>
      </c>
      <c r="K1" t="s" s="4">
        <v>3</v>
      </c>
      <c r="L1" t="s" s="4">
        <v>5</v>
      </c>
      <c r="M1" t="s" s="4">
        <v>6</v>
      </c>
      <c r="N1" t="s" s="4">
        <v>7</v>
      </c>
      <c r="O1" t="s" s="4">
        <v>9</v>
      </c>
      <c r="P1" t="s" s="4">
        <v>10</v>
      </c>
      <c r="Q1" t="s" s="4">
        <v>11</v>
      </c>
      <c r="R1" t="s" s="4">
        <v>12</v>
      </c>
      <c r="S1" t="s" s="5">
        <v>13</v>
      </c>
      <c r="T1" t="s" s="5">
        <v>14</v>
      </c>
      <c r="U1" t="s" s="5">
        <v>15</v>
      </c>
      <c r="V1" s="3"/>
    </row>
    <row r="2" ht="12.75" customHeight="1">
      <c r="A2" t="s" s="6">
        <v>521</v>
      </c>
      <c r="B2" t="s" s="6">
        <v>522</v>
      </c>
      <c r="C2" t="s" s="6">
        <v>18</v>
      </c>
      <c r="D2" s="7">
        <v>5.33</v>
      </c>
      <c r="E2" s="7">
        <v>0</v>
      </c>
      <c r="F2" s="7">
        <v>8.69</v>
      </c>
      <c r="G2" s="7">
        <v>8.69</v>
      </c>
      <c r="H2" s="7">
        <v>8.69</v>
      </c>
      <c r="I2" s="7"/>
      <c r="J2" s="8">
        <f>IF(D2=F2,0,1)</f>
        <v>1</v>
      </c>
      <c r="K2" s="9">
        <v>64158430</v>
      </c>
      <c r="L2" s="9">
        <v>308341</v>
      </c>
      <c r="M2" s="9">
        <v>282670400</v>
      </c>
      <c r="N2" s="9">
        <v>178689594</v>
      </c>
      <c r="O2" s="9">
        <f>L2+M2+N2</f>
        <v>461668335</v>
      </c>
      <c r="P2" s="9">
        <v>525826765</v>
      </c>
      <c r="Q2" s="10">
        <v>12.2014</v>
      </c>
      <c r="R2" s="10">
        <v>87.79859999999999</v>
      </c>
      <c r="S2" s="11">
        <f>IF(J2=1,O2,0)</f>
        <v>461668335</v>
      </c>
      <c r="T2" s="12">
        <f>IF(D2&lt;16.28,K2,0)</f>
        <v>64158430</v>
      </c>
      <c r="U2" s="13">
        <f>IF(F2&gt;16.28,O2,0)</f>
        <v>0</v>
      </c>
      <c r="V2" s="7"/>
    </row>
    <row r="3" ht="12.75" customHeight="1">
      <c r="A3" t="s" s="6">
        <v>197</v>
      </c>
      <c r="B3" t="s" s="6">
        <v>198</v>
      </c>
      <c r="C3" t="s" s="6">
        <v>18</v>
      </c>
      <c r="D3" s="7">
        <v>7.9</v>
      </c>
      <c r="E3" s="7">
        <v>7.9</v>
      </c>
      <c r="F3" s="7">
        <v>12.92</v>
      </c>
      <c r="G3" s="7">
        <v>12.92</v>
      </c>
      <c r="H3" s="7">
        <v>12.92</v>
      </c>
      <c r="I3" s="7"/>
      <c r="J3" s="8">
        <f>IF(D3=F3,0,1)</f>
        <v>1</v>
      </c>
      <c r="K3" s="9">
        <v>145582740</v>
      </c>
      <c r="L3" s="9">
        <v>8992964</v>
      </c>
      <c r="M3" s="9">
        <v>479291040</v>
      </c>
      <c r="N3" s="9">
        <v>328048730</v>
      </c>
      <c r="O3" s="9">
        <f>L3+M3+N3</f>
        <v>816332734</v>
      </c>
      <c r="P3" s="9">
        <v>962226074</v>
      </c>
      <c r="Q3" s="10">
        <v>15.1621</v>
      </c>
      <c r="R3" s="10">
        <v>84.8379</v>
      </c>
      <c r="S3" s="11">
        <f>IF(J3=1,O3,0)</f>
        <v>816332734</v>
      </c>
      <c r="T3" s="12">
        <f>IF(D3&lt;16.28,K3,0)</f>
        <v>145582740</v>
      </c>
      <c r="U3" s="13">
        <f>IF(F3&gt;16.28,O3,0)</f>
        <v>0</v>
      </c>
      <c r="V3" s="7"/>
    </row>
    <row r="4" ht="12.75" customHeight="1">
      <c r="A4" t="s" s="6">
        <v>211</v>
      </c>
      <c r="B4" t="s" s="6">
        <v>212</v>
      </c>
      <c r="C4" t="s" s="6">
        <v>18</v>
      </c>
      <c r="D4" s="7">
        <v>8.82</v>
      </c>
      <c r="E4" s="7">
        <v>0</v>
      </c>
      <c r="F4" s="7">
        <v>20.12</v>
      </c>
      <c r="G4" s="7">
        <v>20.12</v>
      </c>
      <c r="H4" s="7">
        <v>20.12</v>
      </c>
      <c r="I4" s="7"/>
      <c r="J4" s="8">
        <f>IF(D4=F4,0,1)</f>
        <v>1</v>
      </c>
      <c r="K4" s="9">
        <v>64778094</v>
      </c>
      <c r="L4" s="9">
        <v>1228324</v>
      </c>
      <c r="M4" s="9">
        <v>105901800</v>
      </c>
      <c r="N4" s="9">
        <v>10022440</v>
      </c>
      <c r="O4" s="9">
        <f>L4+M4+N4</f>
        <v>117152564</v>
      </c>
      <c r="P4" s="9">
        <v>181930658</v>
      </c>
      <c r="Q4" s="10">
        <v>35.6059</v>
      </c>
      <c r="R4" s="10">
        <v>64.39409999999999</v>
      </c>
      <c r="S4" s="11">
        <f>IF(J4=1,O4,0)</f>
        <v>117152564</v>
      </c>
      <c r="T4" s="12">
        <f>IF(D4&lt;16.28,K4,0)</f>
        <v>64778094</v>
      </c>
      <c r="U4" s="13">
        <f>IF(F4&gt;16.28,O4,0)</f>
        <v>117152564</v>
      </c>
      <c r="V4" s="7"/>
    </row>
    <row r="5" ht="12.75" customHeight="1">
      <c r="A5" t="s" s="6">
        <v>395</v>
      </c>
      <c r="B5" t="s" s="6">
        <v>396</v>
      </c>
      <c r="C5" t="s" s="6">
        <v>18</v>
      </c>
      <c r="D5" s="7">
        <v>11.61</v>
      </c>
      <c r="E5" s="7">
        <v>0</v>
      </c>
      <c r="F5" s="7">
        <v>24.96</v>
      </c>
      <c r="G5" s="7">
        <v>24.96</v>
      </c>
      <c r="H5" s="7">
        <v>24.96</v>
      </c>
      <c r="I5" s="7"/>
      <c r="J5" s="8">
        <f>IF(D5=F5,0,1)</f>
        <v>1</v>
      </c>
      <c r="K5" s="9">
        <v>13140512</v>
      </c>
      <c r="L5" s="9">
        <v>969251</v>
      </c>
      <c r="M5" s="9">
        <v>13950843</v>
      </c>
      <c r="N5" s="9">
        <v>3208845</v>
      </c>
      <c r="O5" s="9">
        <f>L5+M5+N5</f>
        <v>18128939</v>
      </c>
      <c r="P5" s="9">
        <v>31269451</v>
      </c>
      <c r="Q5" s="10">
        <v>42.0235</v>
      </c>
      <c r="R5" s="10">
        <v>57.9765</v>
      </c>
      <c r="S5" s="11">
        <f>IF(J5=1,O5,0)</f>
        <v>18128939</v>
      </c>
      <c r="T5" s="12">
        <f>IF(D5&lt;16.28,K5,0)</f>
        <v>13140512</v>
      </c>
      <c r="U5" s="13">
        <f>IF(F5&gt;16.28,O5,0)</f>
        <v>18128939</v>
      </c>
      <c r="V5" s="7"/>
    </row>
    <row r="6" ht="12.75" customHeight="1">
      <c r="A6" t="s" s="6">
        <v>449</v>
      </c>
      <c r="B6" t="s" s="6">
        <v>450</v>
      </c>
      <c r="C6" t="s" s="6">
        <v>18</v>
      </c>
      <c r="D6" s="7">
        <v>13.85</v>
      </c>
      <c r="E6" s="7">
        <v>0</v>
      </c>
      <c r="F6" s="7">
        <v>13.85</v>
      </c>
      <c r="G6" s="7">
        <v>13.85</v>
      </c>
      <c r="H6" s="7">
        <v>13.85</v>
      </c>
      <c r="I6" s="7"/>
      <c r="J6" s="8">
        <f>IF(D6=F6,0,1)</f>
        <v>0</v>
      </c>
      <c r="K6" s="9">
        <v>320988518</v>
      </c>
      <c r="L6" s="9">
        <v>17214947</v>
      </c>
      <c r="M6" s="9">
        <v>103268178</v>
      </c>
      <c r="N6" s="9">
        <v>161127676</v>
      </c>
      <c r="O6" s="9">
        <f>L6+M6+N6</f>
        <v>281610801</v>
      </c>
      <c r="P6" s="9">
        <v>602599319</v>
      </c>
      <c r="Q6" s="10">
        <v>53.2673</v>
      </c>
      <c r="R6" s="10">
        <v>46.7327</v>
      </c>
      <c r="S6" s="11">
        <f>IF(J6=1,O6,0)</f>
        <v>0</v>
      </c>
      <c r="T6" s="12">
        <f>IF(D6&lt;16.28,K6,0)</f>
        <v>320988518</v>
      </c>
      <c r="U6" s="13">
        <f>IF(F6&gt;16.28,O6,0)</f>
        <v>0</v>
      </c>
      <c r="V6" s="7"/>
    </row>
    <row r="7" ht="12.75" customHeight="1">
      <c r="A7" t="s" s="6">
        <v>113</v>
      </c>
      <c r="B7" t="s" s="6">
        <v>114</v>
      </c>
      <c r="C7" t="s" s="6">
        <v>18</v>
      </c>
      <c r="D7" s="7">
        <v>5.92</v>
      </c>
      <c r="E7" s="7">
        <v>0</v>
      </c>
      <c r="F7" s="7">
        <v>11.23</v>
      </c>
      <c r="G7" s="7">
        <v>11.23</v>
      </c>
      <c r="H7" s="7">
        <v>11.23</v>
      </c>
      <c r="I7" s="7"/>
      <c r="J7" s="8">
        <f>IF(D7=F7,0,1)</f>
        <v>1</v>
      </c>
      <c r="K7" s="9">
        <v>35118061775</v>
      </c>
      <c r="L7" s="9">
        <v>14770848307</v>
      </c>
      <c r="M7" s="9">
        <v>12104043875</v>
      </c>
      <c r="N7" s="9">
        <v>1959999780</v>
      </c>
      <c r="O7" s="9">
        <f>L7+M7+N7</f>
        <v>28834891962</v>
      </c>
      <c r="P7" s="9">
        <v>63952953737</v>
      </c>
      <c r="Q7" s="10">
        <v>54.9123</v>
      </c>
      <c r="R7" s="10">
        <v>45.0877</v>
      </c>
      <c r="S7" s="11">
        <f>IF(J7=1,O7,0)</f>
        <v>28834891962</v>
      </c>
      <c r="T7" s="12">
        <f>IF(D7&lt;16.28,K7,0)</f>
        <v>35118061775</v>
      </c>
      <c r="U7" s="13">
        <f>IF(F7&gt;16.28,O7,0)</f>
        <v>0</v>
      </c>
      <c r="V7" s="7"/>
    </row>
    <row r="8" ht="12.75" customHeight="1">
      <c r="A8" t="s" s="6">
        <v>257</v>
      </c>
      <c r="B8" t="s" s="6">
        <v>258</v>
      </c>
      <c r="C8" t="s" s="6">
        <v>18</v>
      </c>
      <c r="D8" s="7">
        <v>3</v>
      </c>
      <c r="E8" s="7">
        <v>0</v>
      </c>
      <c r="F8" s="7">
        <v>3</v>
      </c>
      <c r="G8" s="7">
        <v>3</v>
      </c>
      <c r="H8" s="7">
        <v>3</v>
      </c>
      <c r="I8" s="7"/>
      <c r="J8" s="8">
        <f>IF(D8=F8,0,1)</f>
        <v>0</v>
      </c>
      <c r="K8" s="9">
        <v>185032010</v>
      </c>
      <c r="L8" s="9">
        <v>111808252</v>
      </c>
      <c r="M8" s="9">
        <v>15920900</v>
      </c>
      <c r="N8" s="9">
        <v>11644790</v>
      </c>
      <c r="O8" s="9">
        <f>L8+M8+N8</f>
        <v>139373942</v>
      </c>
      <c r="P8" s="9">
        <v>324405952</v>
      </c>
      <c r="Q8" s="10">
        <v>57.0372</v>
      </c>
      <c r="R8" s="10">
        <v>42.9628</v>
      </c>
      <c r="S8" s="11">
        <f>IF(J8=1,O8,0)</f>
        <v>0</v>
      </c>
      <c r="T8" s="12">
        <f>IF(D8&lt;16.28,K8,0)</f>
        <v>185032010</v>
      </c>
      <c r="U8" s="13">
        <f>IF(F8&gt;16.28,O8,0)</f>
        <v>0</v>
      </c>
      <c r="V8" s="7"/>
    </row>
    <row r="9" ht="12.75" customHeight="1">
      <c r="A9" t="s" s="6">
        <v>51</v>
      </c>
      <c r="B9" t="s" s="6">
        <v>52</v>
      </c>
      <c r="C9" t="s" s="6">
        <v>18</v>
      </c>
      <c r="D9" s="7">
        <v>15.81</v>
      </c>
      <c r="E9" s="7">
        <v>0</v>
      </c>
      <c r="F9" s="7">
        <v>29.93</v>
      </c>
      <c r="G9" s="7">
        <v>29.93</v>
      </c>
      <c r="H9" s="7">
        <v>29.88</v>
      </c>
      <c r="I9" s="7"/>
      <c r="J9" s="8">
        <f>IF(D9=F9,0,1)</f>
        <v>1</v>
      </c>
      <c r="K9" s="9">
        <v>596252066</v>
      </c>
      <c r="L9" s="9">
        <v>140212834</v>
      </c>
      <c r="M9" s="9">
        <v>228628400</v>
      </c>
      <c r="N9" s="9">
        <v>54532785</v>
      </c>
      <c r="O9" s="9">
        <f>L9+M9+N9</f>
        <v>423374019</v>
      </c>
      <c r="P9" s="9">
        <v>1019626085</v>
      </c>
      <c r="Q9" s="10">
        <v>58.4775</v>
      </c>
      <c r="R9" s="10">
        <v>41.5225</v>
      </c>
      <c r="S9" s="11">
        <f>IF(J9=1,O9,0)</f>
        <v>423374019</v>
      </c>
      <c r="T9" s="12">
        <f>IF(D9&lt;16.28,K9,0)</f>
        <v>596252066</v>
      </c>
      <c r="U9" s="13">
        <f>IF(F9&gt;16.28,O9,0)</f>
        <v>423374019</v>
      </c>
      <c r="V9" s="7"/>
    </row>
    <row r="10" ht="12.75" customHeight="1">
      <c r="A10" t="s" s="6">
        <v>111</v>
      </c>
      <c r="B10" t="s" s="6">
        <v>112</v>
      </c>
      <c r="C10" t="s" s="6">
        <v>18</v>
      </c>
      <c r="D10" s="7">
        <v>9.949999999999999</v>
      </c>
      <c r="E10" s="7">
        <v>0</v>
      </c>
      <c r="F10" s="7">
        <v>26.64</v>
      </c>
      <c r="G10" s="7">
        <v>26.64</v>
      </c>
      <c r="H10" s="7">
        <v>26.64</v>
      </c>
      <c r="I10" s="7"/>
      <c r="J10" s="8">
        <f>IF(D10=F10,0,1)</f>
        <v>1</v>
      </c>
      <c r="K10" s="9">
        <v>4912594165</v>
      </c>
      <c r="L10" s="9">
        <v>2619450965</v>
      </c>
      <c r="M10" s="9">
        <v>204767488</v>
      </c>
      <c r="N10" s="9">
        <v>213350320</v>
      </c>
      <c r="O10" s="9">
        <f>L10+M10+N10</f>
        <v>3037568773</v>
      </c>
      <c r="P10" s="9">
        <v>7950162938</v>
      </c>
      <c r="Q10" s="10">
        <v>61.7924</v>
      </c>
      <c r="R10" s="10">
        <v>38.2076</v>
      </c>
      <c r="S10" s="11">
        <f>IF(J10=1,O10,0)</f>
        <v>3037568773</v>
      </c>
      <c r="T10" s="12">
        <f>IF(D10&lt;16.28,K10,0)</f>
        <v>4912594165</v>
      </c>
      <c r="U10" s="13">
        <f>IF(F10&gt;16.28,O10,0)</f>
        <v>3037568773</v>
      </c>
      <c r="V10" s="7"/>
    </row>
    <row r="11" ht="12.75" customHeight="1">
      <c r="A11" t="s" s="6">
        <v>631</v>
      </c>
      <c r="B11" t="s" s="6">
        <v>632</v>
      </c>
      <c r="C11" t="s" s="6">
        <v>18</v>
      </c>
      <c r="D11" s="7">
        <v>11.14</v>
      </c>
      <c r="E11" s="7">
        <v>0</v>
      </c>
      <c r="F11" s="7">
        <v>22.88</v>
      </c>
      <c r="G11" s="7">
        <v>22.88</v>
      </c>
      <c r="H11" s="7">
        <v>22.88</v>
      </c>
      <c r="I11" s="7"/>
      <c r="J11" s="8">
        <f>IF(D11=F11,0,1)</f>
        <v>1</v>
      </c>
      <c r="K11" s="9">
        <v>10448508068</v>
      </c>
      <c r="L11" s="9">
        <v>3942882483</v>
      </c>
      <c r="M11" s="9">
        <v>717466567</v>
      </c>
      <c r="N11" s="9">
        <v>624710780</v>
      </c>
      <c r="O11" s="9">
        <f>L11+M11+N11</f>
        <v>5285059830</v>
      </c>
      <c r="P11" s="9">
        <v>15733567898</v>
      </c>
      <c r="Q11" s="10">
        <v>66.40900000000001</v>
      </c>
      <c r="R11" s="10">
        <v>33.591</v>
      </c>
      <c r="S11" s="11">
        <f>IF(J11=1,O11,0)</f>
        <v>5285059830</v>
      </c>
      <c r="T11" s="12">
        <f>IF(D11&lt;16.28,K11,0)</f>
        <v>10448508068</v>
      </c>
      <c r="U11" s="13">
        <f>IF(F11&gt;16.28,O11,0)</f>
        <v>5285059830</v>
      </c>
      <c r="V11" s="7"/>
    </row>
    <row r="12" ht="12.75" customHeight="1">
      <c r="A12" t="s" s="6">
        <v>85</v>
      </c>
      <c r="B12" t="s" s="6">
        <v>86</v>
      </c>
      <c r="C12" t="s" s="6">
        <v>18</v>
      </c>
      <c r="D12" s="7">
        <v>10.88</v>
      </c>
      <c r="E12" s="7">
        <v>0</v>
      </c>
      <c r="F12" s="7">
        <v>24.98</v>
      </c>
      <c r="G12" s="7">
        <v>24.98</v>
      </c>
      <c r="H12" s="7">
        <v>24.98</v>
      </c>
      <c r="I12" s="7"/>
      <c r="J12" s="8">
        <f>IF(D12=F12,0,1)</f>
        <v>1</v>
      </c>
      <c r="K12" s="9">
        <v>131900982293</v>
      </c>
      <c r="L12" s="9">
        <v>56788447810</v>
      </c>
      <c r="M12" s="9">
        <v>1313020700</v>
      </c>
      <c r="N12" s="9">
        <v>7824465100</v>
      </c>
      <c r="O12" s="9">
        <f>L12+M12+N12</f>
        <v>65925933610</v>
      </c>
      <c r="P12" s="9">
        <v>197826915903</v>
      </c>
      <c r="Q12" s="10">
        <v>66.67489999999999</v>
      </c>
      <c r="R12" s="10">
        <v>33.3251</v>
      </c>
      <c r="S12" s="11">
        <f>IF(J12=1,O12,0)</f>
        <v>65925933610</v>
      </c>
      <c r="T12" s="12">
        <f>IF(D12&lt;16.28,K12,0)</f>
        <v>131900982293</v>
      </c>
      <c r="U12" s="13">
        <f>IF(F12&gt;16.28,O12,0)</f>
        <v>65925933610</v>
      </c>
      <c r="V12" s="7"/>
    </row>
    <row r="13" ht="12.75" customHeight="1">
      <c r="A13" t="s" s="6">
        <v>399</v>
      </c>
      <c r="B13" t="s" s="6">
        <v>400</v>
      </c>
      <c r="C13" t="s" s="6">
        <v>18</v>
      </c>
      <c r="D13" s="7">
        <v>16.76</v>
      </c>
      <c r="E13" s="7">
        <v>0</v>
      </c>
      <c r="F13" s="7">
        <v>25.83</v>
      </c>
      <c r="G13" s="7">
        <v>25.83</v>
      </c>
      <c r="H13" s="7">
        <v>25.83</v>
      </c>
      <c r="I13" s="7"/>
      <c r="J13" s="8">
        <f>IF(D13=F13,0,1)</f>
        <v>1</v>
      </c>
      <c r="K13" s="9">
        <v>690791491</v>
      </c>
      <c r="L13" s="9">
        <v>44159879</v>
      </c>
      <c r="M13" s="9">
        <v>174050412</v>
      </c>
      <c r="N13" s="9">
        <v>115892440</v>
      </c>
      <c r="O13" s="9">
        <f>L13+M13+N13</f>
        <v>334102731</v>
      </c>
      <c r="P13" s="9">
        <v>1024894222</v>
      </c>
      <c r="Q13" s="10">
        <v>67.4012</v>
      </c>
      <c r="R13" s="10">
        <v>32.5988</v>
      </c>
      <c r="S13" s="11">
        <f>IF(J13=1,O13,0)</f>
        <v>334102731</v>
      </c>
      <c r="T13" s="12">
        <f>IF(D13&lt;16.28,K13,0)</f>
        <v>0</v>
      </c>
      <c r="U13" s="13">
        <f>IF(F13&gt;16.28,O13,0)</f>
        <v>334102731</v>
      </c>
      <c r="V13" s="7"/>
    </row>
    <row r="14" ht="12.75" customHeight="1">
      <c r="A14" t="s" s="6">
        <v>315</v>
      </c>
      <c r="B14" t="s" s="6">
        <v>316</v>
      </c>
      <c r="C14" t="s" s="6">
        <v>18</v>
      </c>
      <c r="D14" s="7">
        <v>13.65</v>
      </c>
      <c r="E14" s="7">
        <v>0</v>
      </c>
      <c r="F14" s="7">
        <v>13.65</v>
      </c>
      <c r="G14" s="7">
        <v>13.65</v>
      </c>
      <c r="H14" s="7">
        <v>13.65</v>
      </c>
      <c r="I14" s="7"/>
      <c r="J14" s="8">
        <f>IF(D14=F14,0,1)</f>
        <v>0</v>
      </c>
      <c r="K14" s="9">
        <v>730223755</v>
      </c>
      <c r="L14" s="9">
        <v>185960778</v>
      </c>
      <c r="M14" s="9">
        <v>53712669</v>
      </c>
      <c r="N14" s="9">
        <v>100744390</v>
      </c>
      <c r="O14" s="9">
        <f>L14+M14+N14</f>
        <v>340417837</v>
      </c>
      <c r="P14" s="9">
        <v>1070641592</v>
      </c>
      <c r="Q14" s="10">
        <v>68.2043</v>
      </c>
      <c r="R14" s="10">
        <v>31.7957</v>
      </c>
      <c r="S14" s="11">
        <f>IF(J14=1,O14,0)</f>
        <v>0</v>
      </c>
      <c r="T14" s="12">
        <f>IF(D14&lt;16.28,K14,0)</f>
        <v>730223755</v>
      </c>
      <c r="U14" s="13">
        <f>IF(F14&gt;16.28,O14,0)</f>
        <v>0</v>
      </c>
      <c r="V14" s="7"/>
    </row>
    <row r="15" ht="12.75" customHeight="1">
      <c r="A15" t="s" s="6">
        <v>489</v>
      </c>
      <c r="B15" t="s" s="6">
        <v>490</v>
      </c>
      <c r="C15" t="s" s="6">
        <v>18</v>
      </c>
      <c r="D15" s="7">
        <v>19.95</v>
      </c>
      <c r="E15" s="7">
        <v>0</v>
      </c>
      <c r="F15" s="7">
        <v>19.95</v>
      </c>
      <c r="G15" s="7">
        <v>19.95</v>
      </c>
      <c r="H15" s="7">
        <v>19.95</v>
      </c>
      <c r="I15" s="7"/>
      <c r="J15" s="8">
        <f>IF(D15=F15,0,1)</f>
        <v>0</v>
      </c>
      <c r="K15" s="9">
        <v>77660483</v>
      </c>
      <c r="L15" s="9">
        <v>8010702</v>
      </c>
      <c r="M15" s="9">
        <v>1503200</v>
      </c>
      <c r="N15" s="9">
        <v>25624479</v>
      </c>
      <c r="O15" s="9">
        <f>L15+M15+N15</f>
        <v>35138381</v>
      </c>
      <c r="P15" s="9">
        <v>112798864</v>
      </c>
      <c r="Q15" s="10">
        <v>68.8486</v>
      </c>
      <c r="R15" s="10">
        <v>31.1514</v>
      </c>
      <c r="S15" s="11">
        <f>IF(J15=1,O15,0)</f>
        <v>0</v>
      </c>
      <c r="T15" s="12">
        <f>IF(D15&lt;16.28,K15,0)</f>
        <v>0</v>
      </c>
      <c r="U15" s="13">
        <f>IF(F15&gt;16.28,O15,0)</f>
        <v>35138381</v>
      </c>
      <c r="V15" s="7"/>
    </row>
    <row r="16" ht="12.75" customHeight="1">
      <c r="A16" t="s" s="6">
        <v>53</v>
      </c>
      <c r="B16" t="s" s="6">
        <v>54</v>
      </c>
      <c r="C16" t="s" s="6">
        <v>18</v>
      </c>
      <c r="D16" s="7">
        <v>13.42</v>
      </c>
      <c r="E16" s="7">
        <v>0</v>
      </c>
      <c r="F16" s="7">
        <v>28.28</v>
      </c>
      <c r="G16" s="7">
        <v>28.28</v>
      </c>
      <c r="H16" s="7">
        <v>28.28</v>
      </c>
      <c r="I16" s="7"/>
      <c r="J16" s="8">
        <f>IF(D16=F16,0,1)</f>
        <v>1</v>
      </c>
      <c r="K16" s="9">
        <v>1009870200</v>
      </c>
      <c r="L16" s="9">
        <v>132316100</v>
      </c>
      <c r="M16" s="9">
        <v>167419300</v>
      </c>
      <c r="N16" s="9">
        <v>152385660</v>
      </c>
      <c r="O16" s="9">
        <f>L16+M16+N16</f>
        <v>452121060</v>
      </c>
      <c r="P16" s="9">
        <v>1461991260</v>
      </c>
      <c r="Q16" s="10">
        <v>69.075</v>
      </c>
      <c r="R16" s="10">
        <v>30.925</v>
      </c>
      <c r="S16" s="11">
        <f>IF(J16=1,O16,0)</f>
        <v>452121060</v>
      </c>
      <c r="T16" s="12">
        <f>IF(D16&lt;16.28,K16,0)</f>
        <v>1009870200</v>
      </c>
      <c r="U16" s="13">
        <f>IF(F16&gt;16.28,O16,0)</f>
        <v>452121060</v>
      </c>
      <c r="V16" s="7"/>
    </row>
    <row r="17" ht="12.75" customHeight="1">
      <c r="A17" t="s" s="6">
        <v>659</v>
      </c>
      <c r="B17" t="s" s="6">
        <v>660</v>
      </c>
      <c r="C17" t="s" s="6">
        <v>18</v>
      </c>
      <c r="D17" s="7">
        <v>16.22</v>
      </c>
      <c r="E17" s="7">
        <v>0</v>
      </c>
      <c r="F17" s="7">
        <v>29.06</v>
      </c>
      <c r="G17" s="7">
        <v>29.06</v>
      </c>
      <c r="H17" s="7">
        <v>29.06</v>
      </c>
      <c r="I17" s="7"/>
      <c r="J17" s="8">
        <f>IF(D17=F17,0,1)</f>
        <v>1</v>
      </c>
      <c r="K17" s="9">
        <v>944582357</v>
      </c>
      <c r="L17" s="9">
        <v>201612736</v>
      </c>
      <c r="M17" s="9">
        <v>174255485</v>
      </c>
      <c r="N17" s="9">
        <v>45026000</v>
      </c>
      <c r="O17" s="9">
        <f>L17+M17+N17</f>
        <v>420894221</v>
      </c>
      <c r="P17" s="9">
        <v>1365476578</v>
      </c>
      <c r="Q17" s="10">
        <v>69.176</v>
      </c>
      <c r="R17" s="10">
        <v>30.824</v>
      </c>
      <c r="S17" s="11">
        <f>IF(J17=1,O17,0)</f>
        <v>420894221</v>
      </c>
      <c r="T17" s="12">
        <f>IF(D17&lt;16.28,K17,0)</f>
        <v>944582357</v>
      </c>
      <c r="U17" s="13">
        <f>IF(F17&gt;16.28,O17,0)</f>
        <v>420894221</v>
      </c>
      <c r="V17" s="7"/>
    </row>
    <row r="18" ht="12.75" customHeight="1">
      <c r="A18" t="s" s="6">
        <v>249</v>
      </c>
      <c r="B18" t="s" s="6">
        <v>250</v>
      </c>
      <c r="C18" t="s" s="6">
        <v>18</v>
      </c>
      <c r="D18" s="7">
        <v>12.18</v>
      </c>
      <c r="E18" s="7">
        <v>0</v>
      </c>
      <c r="F18" s="7">
        <v>13.45</v>
      </c>
      <c r="G18" s="7">
        <v>13.45</v>
      </c>
      <c r="H18" s="7">
        <v>13.45</v>
      </c>
      <c r="I18" s="7"/>
      <c r="J18" s="8">
        <f>IF(D18=F18,0,1)</f>
        <v>1</v>
      </c>
      <c r="K18" s="9">
        <v>730730500</v>
      </c>
      <c r="L18" s="9">
        <v>260745700</v>
      </c>
      <c r="M18" s="9">
        <v>22179300</v>
      </c>
      <c r="N18" s="9">
        <v>40377989</v>
      </c>
      <c r="O18" s="9">
        <f>L18+M18+N18</f>
        <v>323302989</v>
      </c>
      <c r="P18" s="9">
        <v>1054033489</v>
      </c>
      <c r="Q18" s="10">
        <v>69.3271</v>
      </c>
      <c r="R18" s="10">
        <v>30.6729</v>
      </c>
      <c r="S18" s="11">
        <f>IF(J18=1,O18,0)</f>
        <v>323302989</v>
      </c>
      <c r="T18" s="12">
        <f>IF(D18&lt;16.28,K18,0)</f>
        <v>730730500</v>
      </c>
      <c r="U18" s="13">
        <f>IF(F18&gt;16.28,O18,0)</f>
        <v>0</v>
      </c>
      <c r="V18" s="7"/>
    </row>
    <row r="19" ht="12.75" customHeight="1">
      <c r="A19" t="s" s="6">
        <v>201</v>
      </c>
      <c r="B19" t="s" s="6">
        <v>202</v>
      </c>
      <c r="C19" t="s" s="6">
        <v>18</v>
      </c>
      <c r="D19" s="7">
        <v>10.36</v>
      </c>
      <c r="E19" s="7">
        <v>0</v>
      </c>
      <c r="F19" s="7">
        <v>24.04</v>
      </c>
      <c r="G19" s="7">
        <v>24.04</v>
      </c>
      <c r="H19" s="7">
        <v>24.04</v>
      </c>
      <c r="I19" s="7"/>
      <c r="J19" s="8">
        <f>IF(D19=F19,0,1)</f>
        <v>1</v>
      </c>
      <c r="K19" s="9">
        <v>5054546645</v>
      </c>
      <c r="L19" s="9">
        <v>753235855</v>
      </c>
      <c r="M19" s="9">
        <v>969160550</v>
      </c>
      <c r="N19" s="9">
        <v>506075700</v>
      </c>
      <c r="O19" s="9">
        <f>L19+M19+N19</f>
        <v>2228472105</v>
      </c>
      <c r="P19" s="9">
        <v>7283018750</v>
      </c>
      <c r="Q19" s="10">
        <v>69.40179999999999</v>
      </c>
      <c r="R19" s="10">
        <v>30.5982</v>
      </c>
      <c r="S19" s="11">
        <f>IF(J19=1,O19,0)</f>
        <v>2228472105</v>
      </c>
      <c r="T19" s="12">
        <f>IF(D19&lt;16.28,K19,0)</f>
        <v>5054546645</v>
      </c>
      <c r="U19" s="13">
        <f>IF(F19&gt;16.28,O19,0)</f>
        <v>2228472105</v>
      </c>
      <c r="V19" s="7"/>
    </row>
    <row r="20" ht="12.75" customHeight="1">
      <c r="A20" t="s" s="6">
        <v>671</v>
      </c>
      <c r="B20" t="s" s="6">
        <v>672</v>
      </c>
      <c r="C20" t="s" s="6">
        <v>18</v>
      </c>
      <c r="D20" s="7">
        <v>18.49</v>
      </c>
      <c r="E20" s="7">
        <v>0</v>
      </c>
      <c r="F20" s="7">
        <v>18.49</v>
      </c>
      <c r="G20" s="7">
        <v>18.49</v>
      </c>
      <c r="H20" s="7">
        <v>18.49</v>
      </c>
      <c r="I20" s="7"/>
      <c r="J20" s="8">
        <f>IF(D20=F20,0,1)</f>
        <v>0</v>
      </c>
      <c r="K20" s="9">
        <v>3155483421</v>
      </c>
      <c r="L20" s="9">
        <v>595262280</v>
      </c>
      <c r="M20" s="9">
        <v>484992385</v>
      </c>
      <c r="N20" s="9">
        <v>293641058</v>
      </c>
      <c r="O20" s="9">
        <f>L20+M20+N20</f>
        <v>1373895723</v>
      </c>
      <c r="P20" s="9">
        <v>4529379144</v>
      </c>
      <c r="Q20" s="10">
        <v>69.667</v>
      </c>
      <c r="R20" s="10">
        <v>30.333</v>
      </c>
      <c r="S20" s="11">
        <f>IF(J20=1,O20,0)</f>
        <v>0</v>
      </c>
      <c r="T20" s="12">
        <f>IF(D20&lt;16.28,K20,0)</f>
        <v>0</v>
      </c>
      <c r="U20" s="13">
        <f>IF(F20&gt;16.28,O20,0)</f>
        <v>1373895723</v>
      </c>
      <c r="V20" s="7"/>
    </row>
    <row r="21" ht="12.75" customHeight="1">
      <c r="A21" t="s" s="6">
        <v>665</v>
      </c>
      <c r="B21" t="s" s="6">
        <v>666</v>
      </c>
      <c r="C21" t="s" s="6">
        <v>18</v>
      </c>
      <c r="D21" s="7">
        <v>15.76</v>
      </c>
      <c r="E21" s="7">
        <v>0</v>
      </c>
      <c r="F21" s="7">
        <v>30.92</v>
      </c>
      <c r="G21" s="7">
        <v>30.92</v>
      </c>
      <c r="H21" s="7">
        <v>30.92</v>
      </c>
      <c r="I21" s="7"/>
      <c r="J21" s="8">
        <f>IF(D21=F21,0,1)</f>
        <v>1</v>
      </c>
      <c r="K21" s="9">
        <v>2208912902</v>
      </c>
      <c r="L21" s="9">
        <v>591612145</v>
      </c>
      <c r="M21" s="9">
        <v>121804900</v>
      </c>
      <c r="N21" s="9">
        <v>243461100</v>
      </c>
      <c r="O21" s="9">
        <f>L21+M21+N21</f>
        <v>956878145</v>
      </c>
      <c r="P21" s="9">
        <v>3165791047</v>
      </c>
      <c r="Q21" s="10">
        <v>69.7744</v>
      </c>
      <c r="R21" s="10">
        <v>30.2256</v>
      </c>
      <c r="S21" s="11">
        <f>IF(J21=1,O21,0)</f>
        <v>956878145</v>
      </c>
      <c r="T21" s="12">
        <f>IF(D21&lt;16.28,K21,0)</f>
        <v>2208912902</v>
      </c>
      <c r="U21" s="13">
        <f>IF(F21&gt;16.28,O21,0)</f>
        <v>956878145</v>
      </c>
      <c r="V21" s="7"/>
    </row>
    <row r="22" ht="12.75" customHeight="1">
      <c r="A22" t="s" s="6">
        <v>355</v>
      </c>
      <c r="B22" t="s" s="6">
        <v>356</v>
      </c>
      <c r="C22" t="s" s="6">
        <v>18</v>
      </c>
      <c r="D22" s="7">
        <v>13.12</v>
      </c>
      <c r="E22" s="7">
        <v>0</v>
      </c>
      <c r="F22" s="7">
        <v>22.17</v>
      </c>
      <c r="G22" s="7">
        <v>22.17</v>
      </c>
      <c r="H22" s="7">
        <v>22.17</v>
      </c>
      <c r="I22" s="7"/>
      <c r="J22" s="8">
        <f>IF(D22=F22,0,1)</f>
        <v>1</v>
      </c>
      <c r="K22" s="9">
        <v>4899698776</v>
      </c>
      <c r="L22" s="9">
        <v>1157201619</v>
      </c>
      <c r="M22" s="9">
        <v>625607054</v>
      </c>
      <c r="N22" s="9">
        <v>314153340</v>
      </c>
      <c r="O22" s="9">
        <f>L22+M22+N22</f>
        <v>2096962013</v>
      </c>
      <c r="P22" s="9">
        <v>6996660789</v>
      </c>
      <c r="Q22" s="10">
        <v>70.0291</v>
      </c>
      <c r="R22" s="10">
        <v>29.9709</v>
      </c>
      <c r="S22" s="11">
        <f>IF(J22=1,O22,0)</f>
        <v>2096962013</v>
      </c>
      <c r="T22" s="12">
        <f>IF(D22&lt;16.28,K22,0)</f>
        <v>4899698776</v>
      </c>
      <c r="U22" s="13">
        <f>IF(F22&gt;16.28,O22,0)</f>
        <v>2096962013</v>
      </c>
      <c r="V22" s="7"/>
    </row>
    <row r="23" ht="12.75" customHeight="1">
      <c r="A23" t="s" s="6">
        <v>65</v>
      </c>
      <c r="B23" t="s" s="6">
        <v>66</v>
      </c>
      <c r="C23" t="s" s="6">
        <v>18</v>
      </c>
      <c r="D23" s="7">
        <v>14.08</v>
      </c>
      <c r="E23" s="7">
        <v>0</v>
      </c>
      <c r="F23" s="7">
        <v>20.08</v>
      </c>
      <c r="G23" s="7">
        <v>20.08</v>
      </c>
      <c r="H23" s="7">
        <v>19.97</v>
      </c>
      <c r="I23" s="7"/>
      <c r="J23" s="8">
        <f>IF(D23=F23,0,1)</f>
        <v>1</v>
      </c>
      <c r="K23" s="9">
        <v>2168767077</v>
      </c>
      <c r="L23" s="9">
        <v>300127504</v>
      </c>
      <c r="M23" s="9">
        <v>298184210</v>
      </c>
      <c r="N23" s="9">
        <v>309658526</v>
      </c>
      <c r="O23" s="9">
        <f>L23+M23+N23</f>
        <v>907970240</v>
      </c>
      <c r="P23" s="9">
        <v>3076737317</v>
      </c>
      <c r="Q23" s="10">
        <v>70.4892</v>
      </c>
      <c r="R23" s="10">
        <v>29.5108</v>
      </c>
      <c r="S23" s="11">
        <f>IF(J23=1,O23,0)</f>
        <v>907970240</v>
      </c>
      <c r="T23" s="12">
        <f>IF(D23&lt;16.28,K23,0)</f>
        <v>2168767077</v>
      </c>
      <c r="U23" s="13">
        <f>IF(F23&gt;16.28,O23,0)</f>
        <v>907970240</v>
      </c>
      <c r="V23" s="7"/>
    </row>
    <row r="24" ht="12.75" customHeight="1">
      <c r="A24" t="s" s="6">
        <v>491</v>
      </c>
      <c r="B24" t="s" s="6">
        <v>492</v>
      </c>
      <c r="C24" t="s" s="6">
        <v>18</v>
      </c>
      <c r="D24" s="7">
        <v>14.03</v>
      </c>
      <c r="E24" s="7">
        <v>0</v>
      </c>
      <c r="F24" s="7">
        <v>18.2</v>
      </c>
      <c r="G24" s="7">
        <v>18.2</v>
      </c>
      <c r="H24" s="7">
        <v>18.2</v>
      </c>
      <c r="I24" s="7"/>
      <c r="J24" s="8">
        <f>IF(D24=F24,0,1)</f>
        <v>1</v>
      </c>
      <c r="K24" s="9">
        <v>1225044470</v>
      </c>
      <c r="L24" s="9">
        <v>305191230</v>
      </c>
      <c r="M24" s="9">
        <v>83372700</v>
      </c>
      <c r="N24" s="9">
        <v>105133740</v>
      </c>
      <c r="O24" s="9">
        <f>L24+M24+N24</f>
        <v>493697670</v>
      </c>
      <c r="P24" s="9">
        <v>1718742140</v>
      </c>
      <c r="Q24" s="10">
        <v>71.2756</v>
      </c>
      <c r="R24" s="10">
        <v>28.7244</v>
      </c>
      <c r="S24" s="11">
        <f>IF(J24=1,O24,0)</f>
        <v>493697670</v>
      </c>
      <c r="T24" s="12">
        <f>IF(D24&lt;16.28,K24,0)</f>
        <v>1225044470</v>
      </c>
      <c r="U24" s="13">
        <f>IF(F24&gt;16.28,O24,0)</f>
        <v>493697670</v>
      </c>
      <c r="V24" s="7"/>
    </row>
    <row r="25" ht="12.75" customHeight="1">
      <c r="A25" t="s" s="6">
        <v>81</v>
      </c>
      <c r="B25" t="s" s="6">
        <v>82</v>
      </c>
      <c r="C25" t="s" s="6">
        <v>18</v>
      </c>
      <c r="D25" s="7">
        <v>14.79</v>
      </c>
      <c r="E25" s="7">
        <v>0</v>
      </c>
      <c r="F25" s="7">
        <v>14.79</v>
      </c>
      <c r="G25" s="7">
        <v>14.79</v>
      </c>
      <c r="H25" s="7">
        <v>14.79</v>
      </c>
      <c r="I25" s="7"/>
      <c r="J25" s="8">
        <f>IF(D25=F25,0,1)</f>
        <v>0</v>
      </c>
      <c r="K25" s="9">
        <v>162862960</v>
      </c>
      <c r="L25" s="9">
        <v>7572226</v>
      </c>
      <c r="M25" s="9">
        <v>3668100</v>
      </c>
      <c r="N25" s="9">
        <v>51298303</v>
      </c>
      <c r="O25" s="9">
        <f>L25+M25+N25</f>
        <v>62538629</v>
      </c>
      <c r="P25" s="9">
        <v>225401589</v>
      </c>
      <c r="Q25" s="10">
        <v>72.2546</v>
      </c>
      <c r="R25" s="10">
        <v>27.7454</v>
      </c>
      <c r="S25" s="11">
        <f>IF(J25=1,O25,0)</f>
        <v>0</v>
      </c>
      <c r="T25" s="12">
        <f>IF(D25&lt;16.28,K25,0)</f>
        <v>162862960</v>
      </c>
      <c r="U25" s="13">
        <f>IF(F25&gt;16.28,O25,0)</f>
        <v>0</v>
      </c>
      <c r="V25" s="7"/>
    </row>
    <row r="26" ht="12.75" customHeight="1">
      <c r="A26" t="s" s="6">
        <v>709</v>
      </c>
      <c r="B26" t="s" s="6">
        <v>710</v>
      </c>
      <c r="C26" t="s" s="6">
        <v>18</v>
      </c>
      <c r="D26" s="7">
        <v>9.34</v>
      </c>
      <c r="E26" s="7">
        <v>0</v>
      </c>
      <c r="F26" s="7">
        <v>22.77</v>
      </c>
      <c r="G26" s="7">
        <v>22.77</v>
      </c>
      <c r="H26" s="7">
        <v>22.77</v>
      </c>
      <c r="I26" s="7"/>
      <c r="J26" s="8">
        <f>IF(D26=F26,0,1)</f>
        <v>1</v>
      </c>
      <c r="K26" s="9">
        <v>6856713656</v>
      </c>
      <c r="L26" s="9">
        <v>1087617097</v>
      </c>
      <c r="M26" s="9">
        <v>994906189</v>
      </c>
      <c r="N26" s="9">
        <v>496493850</v>
      </c>
      <c r="O26" s="9">
        <f>L26+M26+N26</f>
        <v>2579017136</v>
      </c>
      <c r="P26" s="9">
        <v>9435730792</v>
      </c>
      <c r="Q26" s="10">
        <v>72.6675</v>
      </c>
      <c r="R26" s="10">
        <v>27.3325</v>
      </c>
      <c r="S26" s="11">
        <f>IF(J26=1,O26,0)</f>
        <v>2579017136</v>
      </c>
      <c r="T26" s="12">
        <f>IF(D26&lt;16.28,K26,0)</f>
        <v>6856713656</v>
      </c>
      <c r="U26" s="13">
        <f>IF(F26&gt;16.28,O26,0)</f>
        <v>2579017136</v>
      </c>
      <c r="V26" s="7"/>
    </row>
    <row r="27" ht="12.75" customHeight="1">
      <c r="A27" t="s" s="6">
        <v>445</v>
      </c>
      <c r="B27" t="s" s="6">
        <v>446</v>
      </c>
      <c r="C27" t="s" s="6">
        <v>18</v>
      </c>
      <c r="D27" s="7">
        <v>16.49</v>
      </c>
      <c r="E27" s="7">
        <v>0</v>
      </c>
      <c r="F27" s="7">
        <v>16.49</v>
      </c>
      <c r="G27" s="7">
        <v>16.49</v>
      </c>
      <c r="H27" s="7">
        <v>16.49</v>
      </c>
      <c r="I27" s="7"/>
      <c r="J27" s="8">
        <f>IF(D27=F27,0,1)</f>
        <v>0</v>
      </c>
      <c r="K27" s="9">
        <v>2477238501</v>
      </c>
      <c r="L27" s="9">
        <v>358896411</v>
      </c>
      <c r="M27" s="9">
        <v>432581490</v>
      </c>
      <c r="N27" s="9">
        <v>110860060</v>
      </c>
      <c r="O27" s="9">
        <f>L27+M27+N27</f>
        <v>902337961</v>
      </c>
      <c r="P27" s="9">
        <v>3379576462</v>
      </c>
      <c r="Q27" s="10">
        <v>73.30029999999999</v>
      </c>
      <c r="R27" s="10">
        <v>26.6997</v>
      </c>
      <c r="S27" s="11">
        <f>IF(J27=1,O27,0)</f>
        <v>0</v>
      </c>
      <c r="T27" s="12">
        <f>IF(D27&lt;16.28,K27,0)</f>
        <v>0</v>
      </c>
      <c r="U27" s="13">
        <f>IF(F27&gt;16.28,O27,0)</f>
        <v>902337961</v>
      </c>
      <c r="V27" s="7"/>
    </row>
    <row r="28" ht="12.75" customHeight="1">
      <c r="A28" t="s" s="6">
        <v>495</v>
      </c>
      <c r="B28" t="s" s="6">
        <v>496</v>
      </c>
      <c r="C28" t="s" s="6">
        <v>18</v>
      </c>
      <c r="D28" s="7">
        <v>16.81</v>
      </c>
      <c r="E28" s="7">
        <v>0</v>
      </c>
      <c r="F28" s="7">
        <v>16.81</v>
      </c>
      <c r="G28" s="7">
        <v>16.81</v>
      </c>
      <c r="H28" s="7">
        <v>16.81</v>
      </c>
      <c r="I28" s="7"/>
      <c r="J28" s="8">
        <f>IF(D28=F28,0,1)</f>
        <v>0</v>
      </c>
      <c r="K28" s="9">
        <v>453991926</v>
      </c>
      <c r="L28" s="9">
        <v>88263916</v>
      </c>
      <c r="M28" s="9">
        <v>18068588</v>
      </c>
      <c r="N28" s="9">
        <v>58617380</v>
      </c>
      <c r="O28" s="9">
        <f>L28+M28+N28</f>
        <v>164949884</v>
      </c>
      <c r="P28" s="9">
        <v>618941810</v>
      </c>
      <c r="Q28" s="10">
        <v>73.3497</v>
      </c>
      <c r="R28" s="10">
        <v>26.6503</v>
      </c>
      <c r="S28" s="11">
        <f>IF(J28=1,O28,0)</f>
        <v>0</v>
      </c>
      <c r="T28" s="12">
        <f>IF(D28&lt;16.28,K28,0)</f>
        <v>0</v>
      </c>
      <c r="U28" s="13">
        <f>IF(F28&gt;16.28,O28,0)</f>
        <v>164949884</v>
      </c>
      <c r="V28" s="7"/>
    </row>
    <row r="29" ht="12.75" customHeight="1">
      <c r="A29" t="s" s="6">
        <v>49</v>
      </c>
      <c r="B29" t="s" s="6">
        <v>50</v>
      </c>
      <c r="C29" t="s" s="6">
        <v>18</v>
      </c>
      <c r="D29" s="7">
        <v>16.82</v>
      </c>
      <c r="E29" s="7">
        <v>0</v>
      </c>
      <c r="F29" s="7">
        <v>20.54</v>
      </c>
      <c r="G29" s="7">
        <v>20.54</v>
      </c>
      <c r="H29" s="7">
        <v>20.42</v>
      </c>
      <c r="I29" s="7"/>
      <c r="J29" s="8">
        <f>IF(D29=F29,0,1)</f>
        <v>1</v>
      </c>
      <c r="K29" s="9">
        <v>1905789507</v>
      </c>
      <c r="L29" s="9">
        <v>402100442</v>
      </c>
      <c r="M29" s="9">
        <v>176301700</v>
      </c>
      <c r="N29" s="9">
        <v>88904240</v>
      </c>
      <c r="O29" s="9">
        <f>L29+M29+N29</f>
        <v>667306382</v>
      </c>
      <c r="P29" s="9">
        <v>2573095889</v>
      </c>
      <c r="Q29" s="10">
        <v>74.066</v>
      </c>
      <c r="R29" s="10">
        <v>25.934</v>
      </c>
      <c r="S29" s="11">
        <f>IF(J29=1,O29,0)</f>
        <v>667306382</v>
      </c>
      <c r="T29" s="12">
        <f>IF(D29&lt;16.28,K29,0)</f>
        <v>0</v>
      </c>
      <c r="U29" s="13">
        <f>IF(F29&gt;16.28,O29,0)</f>
        <v>667306382</v>
      </c>
      <c r="V29" s="7"/>
    </row>
    <row r="30" ht="12.75" customHeight="1">
      <c r="A30" t="s" s="6">
        <v>129</v>
      </c>
      <c r="B30" t="s" s="6">
        <v>130</v>
      </c>
      <c r="C30" t="s" s="6">
        <v>18</v>
      </c>
      <c r="D30" s="7">
        <v>13.25</v>
      </c>
      <c r="E30" s="7">
        <v>0</v>
      </c>
      <c r="F30" s="7">
        <v>25.72</v>
      </c>
      <c r="G30" s="7">
        <v>25.72</v>
      </c>
      <c r="H30" s="7">
        <v>25.72</v>
      </c>
      <c r="I30" s="7"/>
      <c r="J30" s="8">
        <f>IF(D30=F30,0,1)</f>
        <v>1</v>
      </c>
      <c r="K30" s="9">
        <v>3571746495</v>
      </c>
      <c r="L30" s="9">
        <v>786385013</v>
      </c>
      <c r="M30" s="9">
        <v>196559400</v>
      </c>
      <c r="N30" s="9">
        <v>231916610</v>
      </c>
      <c r="O30" s="9">
        <f>L30+M30+N30</f>
        <v>1214861023</v>
      </c>
      <c r="P30" s="9">
        <v>4786607518</v>
      </c>
      <c r="Q30" s="10">
        <v>74.61960000000001</v>
      </c>
      <c r="R30" s="10">
        <v>25.3804</v>
      </c>
      <c r="S30" s="11">
        <f>IF(J30=1,O30,0)</f>
        <v>1214861023</v>
      </c>
      <c r="T30" s="12">
        <f>IF(D30&lt;16.28,K30,0)</f>
        <v>3571746495</v>
      </c>
      <c r="U30" s="13">
        <f>IF(F30&gt;16.28,O30,0)</f>
        <v>1214861023</v>
      </c>
      <c r="V30" s="7"/>
    </row>
    <row r="31" ht="12.75" customHeight="1">
      <c r="A31" t="s" s="6">
        <v>243</v>
      </c>
      <c r="B31" t="s" s="6">
        <v>244</v>
      </c>
      <c r="C31" t="s" s="6">
        <v>18</v>
      </c>
      <c r="D31" s="7">
        <v>22.32</v>
      </c>
      <c r="E31" s="7">
        <v>0</v>
      </c>
      <c r="F31" s="7">
        <v>22.32</v>
      </c>
      <c r="G31" s="7">
        <v>22.32</v>
      </c>
      <c r="H31" s="7">
        <v>22.32</v>
      </c>
      <c r="I31" s="7"/>
      <c r="J31" s="8">
        <f>IF(D31=F31,0,1)</f>
        <v>0</v>
      </c>
      <c r="K31" s="9">
        <v>1250000198</v>
      </c>
      <c r="L31" s="9">
        <v>282609822</v>
      </c>
      <c r="M31" s="9">
        <v>42690670</v>
      </c>
      <c r="N31" s="9">
        <v>91866476</v>
      </c>
      <c r="O31" s="9">
        <f>L31+M31+N31</f>
        <v>417166968</v>
      </c>
      <c r="P31" s="9">
        <v>1667167166</v>
      </c>
      <c r="Q31" s="10">
        <v>74.97750000000001</v>
      </c>
      <c r="R31" s="10">
        <v>25.0225</v>
      </c>
      <c r="S31" s="11">
        <f>IF(J31=1,O31,0)</f>
        <v>0</v>
      </c>
      <c r="T31" s="12">
        <f>IF(D31&lt;16.28,K31,0)</f>
        <v>0</v>
      </c>
      <c r="U31" s="13">
        <f>IF(F31&gt;16.28,O31,0)</f>
        <v>417166968</v>
      </c>
      <c r="V31" s="7"/>
    </row>
    <row r="32" ht="12.75" customHeight="1">
      <c r="A32" t="s" s="6">
        <v>455</v>
      </c>
      <c r="B32" t="s" s="6">
        <v>456</v>
      </c>
      <c r="C32" t="s" s="6">
        <v>18</v>
      </c>
      <c r="D32" s="7">
        <v>10.75</v>
      </c>
      <c r="E32" s="7">
        <v>10.75</v>
      </c>
      <c r="F32" s="7">
        <v>24</v>
      </c>
      <c r="G32" s="7">
        <v>24</v>
      </c>
      <c r="H32" s="7">
        <v>24</v>
      </c>
      <c r="I32" s="7"/>
      <c r="J32" s="8">
        <f>IF(D32=F32,0,1)</f>
        <v>1</v>
      </c>
      <c r="K32" s="9">
        <v>4889664545</v>
      </c>
      <c r="L32" s="9">
        <v>1054801062</v>
      </c>
      <c r="M32" s="9">
        <v>415467506</v>
      </c>
      <c r="N32" s="9">
        <v>142139750</v>
      </c>
      <c r="O32" s="9">
        <f>L32+M32+N32</f>
        <v>1612408318</v>
      </c>
      <c r="P32" s="9">
        <v>6502575063</v>
      </c>
      <c r="Q32" s="10">
        <v>75.20350000000001</v>
      </c>
      <c r="R32" s="10">
        <v>24.7965</v>
      </c>
      <c r="S32" s="11">
        <f>IF(J32=1,O32,0)</f>
        <v>1612408318</v>
      </c>
      <c r="T32" s="12">
        <f>IF(D32&lt;16.28,K32,0)</f>
        <v>4889664545</v>
      </c>
      <c r="U32" s="13">
        <f>IF(F32&gt;16.28,O32,0)</f>
        <v>1612408318</v>
      </c>
      <c r="V32" s="7"/>
    </row>
    <row r="33" ht="12.75" customHeight="1">
      <c r="A33" t="s" s="6">
        <v>643</v>
      </c>
      <c r="B33" t="s" s="6">
        <v>644</v>
      </c>
      <c r="C33" t="s" s="6">
        <v>18</v>
      </c>
      <c r="D33" s="7">
        <v>13.25</v>
      </c>
      <c r="E33" s="7">
        <v>0</v>
      </c>
      <c r="F33" s="7">
        <v>21.28</v>
      </c>
      <c r="G33" s="7">
        <v>21.28</v>
      </c>
      <c r="H33" s="7">
        <v>21.28</v>
      </c>
      <c r="I33" s="7"/>
      <c r="J33" s="8">
        <f>IF(D33=F33,0,1)</f>
        <v>1</v>
      </c>
      <c r="K33" s="9">
        <v>7602271296</v>
      </c>
      <c r="L33" s="9">
        <v>1336546562</v>
      </c>
      <c r="M33" s="9">
        <v>860129904</v>
      </c>
      <c r="N33" s="9">
        <v>250676563</v>
      </c>
      <c r="O33" s="9">
        <f>L33+M33+N33</f>
        <v>2447353029</v>
      </c>
      <c r="P33" s="9">
        <v>10049624325</v>
      </c>
      <c r="Q33" s="10">
        <v>75.6473</v>
      </c>
      <c r="R33" s="10">
        <v>24.3527</v>
      </c>
      <c r="S33" s="11">
        <f>IF(J33=1,O33,0)</f>
        <v>2447353029</v>
      </c>
      <c r="T33" s="12">
        <f>IF(D33&lt;16.28,K33,0)</f>
        <v>7602271296</v>
      </c>
      <c r="U33" s="13">
        <f>IF(F33&gt;16.28,O33,0)</f>
        <v>2447353029</v>
      </c>
      <c r="V33" s="7"/>
    </row>
    <row r="34" ht="12.75" customHeight="1">
      <c r="A34" t="s" s="6">
        <v>577</v>
      </c>
      <c r="B34" t="s" s="6">
        <v>578</v>
      </c>
      <c r="C34" t="s" s="6">
        <v>18</v>
      </c>
      <c r="D34" s="7">
        <v>18.82</v>
      </c>
      <c r="E34" s="7">
        <v>0</v>
      </c>
      <c r="F34" s="7">
        <v>39.04</v>
      </c>
      <c r="G34" s="7">
        <v>39.04</v>
      </c>
      <c r="H34" s="7">
        <v>39.04</v>
      </c>
      <c r="I34" s="7"/>
      <c r="J34" s="8">
        <f>IF(D34=F34,0,1)</f>
        <v>1</v>
      </c>
      <c r="K34" s="9">
        <v>7563612002</v>
      </c>
      <c r="L34" s="9">
        <v>1369511798</v>
      </c>
      <c r="M34" s="9">
        <v>266750900</v>
      </c>
      <c r="N34" s="9">
        <v>797030870</v>
      </c>
      <c r="O34" s="9">
        <f>L34+M34+N34</f>
        <v>2433293568</v>
      </c>
      <c r="P34" s="9">
        <v>9996905570</v>
      </c>
      <c r="Q34" s="10">
        <v>75.65949999999999</v>
      </c>
      <c r="R34" s="10">
        <v>24.3405</v>
      </c>
      <c r="S34" s="11">
        <f>IF(J34=1,O34,0)</f>
        <v>2433293568</v>
      </c>
      <c r="T34" s="12">
        <f>IF(D34&lt;16.28,K34,0)</f>
        <v>0</v>
      </c>
      <c r="U34" s="13">
        <f>IF(F34&gt;16.28,O34,0)</f>
        <v>2433293568</v>
      </c>
      <c r="V34" s="7"/>
    </row>
    <row r="35" ht="12.75" customHeight="1">
      <c r="A35" t="s" s="6">
        <v>699</v>
      </c>
      <c r="B35" t="s" s="6">
        <v>700</v>
      </c>
      <c r="C35" t="s" s="6">
        <v>18</v>
      </c>
      <c r="D35" s="7">
        <v>13.03</v>
      </c>
      <c r="E35" s="7">
        <v>0</v>
      </c>
      <c r="F35" s="7">
        <v>30.06</v>
      </c>
      <c r="G35" s="7">
        <v>30.06</v>
      </c>
      <c r="H35" s="7">
        <v>30.06</v>
      </c>
      <c r="I35" s="7"/>
      <c r="J35" s="8">
        <f>IF(D35=F35,0,1)</f>
        <v>1</v>
      </c>
      <c r="K35" s="9">
        <v>4170806153</v>
      </c>
      <c r="L35" s="9">
        <v>192127690</v>
      </c>
      <c r="M35" s="9">
        <v>955942832</v>
      </c>
      <c r="N35" s="9">
        <v>193576910</v>
      </c>
      <c r="O35" s="9">
        <f>L35+M35+N35</f>
        <v>1341647432</v>
      </c>
      <c r="P35" s="9">
        <v>5512453585</v>
      </c>
      <c r="Q35" s="10">
        <v>75.6615</v>
      </c>
      <c r="R35" s="10">
        <v>24.3385</v>
      </c>
      <c r="S35" s="11">
        <f>IF(J35=1,O35,0)</f>
        <v>1341647432</v>
      </c>
      <c r="T35" s="12">
        <f>IF(D35&lt;16.28,K35,0)</f>
        <v>4170806153</v>
      </c>
      <c r="U35" s="13">
        <f>IF(F35&gt;16.28,O35,0)</f>
        <v>1341647432</v>
      </c>
      <c r="V35" s="7"/>
    </row>
    <row r="36" ht="12.75" customHeight="1">
      <c r="A36" t="s" s="6">
        <v>163</v>
      </c>
      <c r="B36" t="s" s="6">
        <v>164</v>
      </c>
      <c r="C36" t="s" s="6">
        <v>18</v>
      </c>
      <c r="D36" s="7">
        <v>15.17</v>
      </c>
      <c r="E36" s="7">
        <v>0</v>
      </c>
      <c r="F36" s="7">
        <v>15.17</v>
      </c>
      <c r="G36" s="7">
        <v>15.17</v>
      </c>
      <c r="H36" s="7">
        <v>15.17</v>
      </c>
      <c r="I36" s="7"/>
      <c r="J36" s="8">
        <f>IF(D36=F36,0,1)</f>
        <v>0</v>
      </c>
      <c r="K36" s="9">
        <v>639008660</v>
      </c>
      <c r="L36" s="9">
        <v>73558538</v>
      </c>
      <c r="M36" s="9">
        <v>79716025</v>
      </c>
      <c r="N36" s="9">
        <v>48217940</v>
      </c>
      <c r="O36" s="9">
        <f>L36+M36+N36</f>
        <v>201492503</v>
      </c>
      <c r="P36" s="9">
        <v>840501163</v>
      </c>
      <c r="Q36" s="10">
        <v>76.0271</v>
      </c>
      <c r="R36" s="10">
        <v>23.9729</v>
      </c>
      <c r="S36" s="11">
        <f>IF(J36=1,O36,0)</f>
        <v>0</v>
      </c>
      <c r="T36" s="12">
        <f>IF(D36&lt;16.28,K36,0)</f>
        <v>639008660</v>
      </c>
      <c r="U36" s="13">
        <f>IF(F36&gt;16.28,O36,0)</f>
        <v>0</v>
      </c>
      <c r="V36" s="7"/>
    </row>
    <row r="37" ht="12.75" customHeight="1">
      <c r="A37" t="s" s="6">
        <v>289</v>
      </c>
      <c r="B37" t="s" s="6">
        <v>290</v>
      </c>
      <c r="C37" t="s" s="6">
        <v>18</v>
      </c>
      <c r="D37" s="7">
        <v>19.26</v>
      </c>
      <c r="E37" s="7">
        <v>0</v>
      </c>
      <c r="F37" s="7">
        <v>40.6</v>
      </c>
      <c r="G37" s="7">
        <v>40.6</v>
      </c>
      <c r="H37" s="7">
        <v>40.6</v>
      </c>
      <c r="I37" s="7"/>
      <c r="J37" s="8">
        <f>IF(D37=F37,0,1)</f>
        <v>1</v>
      </c>
      <c r="K37" s="9">
        <v>1845910516</v>
      </c>
      <c r="L37" s="9">
        <v>438978884</v>
      </c>
      <c r="M37" s="9">
        <v>76370377</v>
      </c>
      <c r="N37" s="9">
        <v>61938360</v>
      </c>
      <c r="O37" s="9">
        <f>L37+M37+N37</f>
        <v>577287621</v>
      </c>
      <c r="P37" s="9">
        <v>2423198137</v>
      </c>
      <c r="Q37" s="10">
        <v>76.17659999999999</v>
      </c>
      <c r="R37" s="10">
        <v>23.8234</v>
      </c>
      <c r="S37" s="11">
        <f>IF(J37=1,O37,0)</f>
        <v>577287621</v>
      </c>
      <c r="T37" s="12">
        <f>IF(D37&lt;16.28,K37,0)</f>
        <v>0</v>
      </c>
      <c r="U37" s="13">
        <f>IF(F37&gt;16.28,O37,0)</f>
        <v>577287621</v>
      </c>
      <c r="V37" s="7"/>
    </row>
    <row r="38" ht="12.75" customHeight="1">
      <c r="A38" t="s" s="6">
        <v>269</v>
      </c>
      <c r="B38" t="s" s="6">
        <v>270</v>
      </c>
      <c r="C38" t="s" s="6">
        <v>18</v>
      </c>
      <c r="D38" s="7">
        <v>13.67</v>
      </c>
      <c r="E38" s="7">
        <v>0</v>
      </c>
      <c r="F38" s="7">
        <v>13.67</v>
      </c>
      <c r="G38" s="7">
        <v>13.67</v>
      </c>
      <c r="H38" s="7">
        <v>13.67</v>
      </c>
      <c r="I38" s="7"/>
      <c r="J38" s="8">
        <f>IF(D38=F38,0,1)</f>
        <v>0</v>
      </c>
      <c r="K38" s="9">
        <v>472111589</v>
      </c>
      <c r="L38" s="9">
        <v>97934794</v>
      </c>
      <c r="M38" s="9">
        <v>20145935</v>
      </c>
      <c r="N38" s="9">
        <v>28256670</v>
      </c>
      <c r="O38" s="9">
        <f>L38+M38+N38</f>
        <v>146337399</v>
      </c>
      <c r="P38" s="9">
        <v>618448988</v>
      </c>
      <c r="Q38" s="10">
        <v>76.33799999999999</v>
      </c>
      <c r="R38" s="10">
        <v>23.662</v>
      </c>
      <c r="S38" s="11">
        <f>IF(J38=1,O38,0)</f>
        <v>0</v>
      </c>
      <c r="T38" s="12">
        <f>IF(D38&lt;16.28,K38,0)</f>
        <v>472111589</v>
      </c>
      <c r="U38" s="13">
        <f>IF(F38&gt;16.28,O38,0)</f>
        <v>0</v>
      </c>
      <c r="V38" s="7"/>
    </row>
    <row r="39" ht="12.75" customHeight="1">
      <c r="A39" t="s" s="6">
        <v>77</v>
      </c>
      <c r="B39" t="s" s="6">
        <v>78</v>
      </c>
      <c r="C39" t="s" s="6">
        <v>18</v>
      </c>
      <c r="D39" s="7">
        <v>12.64</v>
      </c>
      <c r="E39" s="7">
        <v>0</v>
      </c>
      <c r="F39" s="7">
        <v>28.78</v>
      </c>
      <c r="G39" s="7">
        <v>28.78</v>
      </c>
      <c r="H39" s="7">
        <v>28.78</v>
      </c>
      <c r="I39" s="7"/>
      <c r="J39" s="8">
        <f>IF(D39=F39,0,1)</f>
        <v>1</v>
      </c>
      <c r="K39" s="9">
        <v>6392995492</v>
      </c>
      <c r="L39" s="9">
        <v>425613961</v>
      </c>
      <c r="M39" s="9">
        <v>1181026881</v>
      </c>
      <c r="N39" s="9">
        <v>366343700</v>
      </c>
      <c r="O39" s="9">
        <f>L39+M39+N39</f>
        <v>1972984542</v>
      </c>
      <c r="P39" s="9">
        <v>8365980034</v>
      </c>
      <c r="Q39" s="10">
        <v>76.4166</v>
      </c>
      <c r="R39" s="10">
        <v>23.5834</v>
      </c>
      <c r="S39" s="11">
        <f>IF(J39=1,O39,0)</f>
        <v>1972984542</v>
      </c>
      <c r="T39" s="12">
        <f>IF(D39&lt;16.28,K39,0)</f>
        <v>6392995492</v>
      </c>
      <c r="U39" s="13">
        <f>IF(F39&gt;16.28,O39,0)</f>
        <v>1972984542</v>
      </c>
      <c r="V39" s="7"/>
    </row>
    <row r="40" ht="12.75" customHeight="1">
      <c r="A40" t="s" s="6">
        <v>433</v>
      </c>
      <c r="B40" t="s" s="6">
        <v>434</v>
      </c>
      <c r="C40" t="s" s="6">
        <v>18</v>
      </c>
      <c r="D40" s="7">
        <v>18.53</v>
      </c>
      <c r="E40" s="7">
        <v>0</v>
      </c>
      <c r="F40" s="7">
        <v>39.26</v>
      </c>
      <c r="G40" s="7">
        <v>39.26</v>
      </c>
      <c r="H40" s="7">
        <v>39.26</v>
      </c>
      <c r="I40" s="7"/>
      <c r="J40" s="8">
        <f>IF(D40=F40,0,1)</f>
        <v>1</v>
      </c>
      <c r="K40" s="9">
        <v>658062492</v>
      </c>
      <c r="L40" s="9">
        <v>119755771</v>
      </c>
      <c r="M40" s="9">
        <v>24997700</v>
      </c>
      <c r="N40" s="9">
        <v>55755268</v>
      </c>
      <c r="O40" s="9">
        <f>L40+M40+N40</f>
        <v>200508739</v>
      </c>
      <c r="P40" s="9">
        <v>858571231</v>
      </c>
      <c r="Q40" s="10">
        <v>76.64619999999999</v>
      </c>
      <c r="R40" s="10">
        <v>23.3538</v>
      </c>
      <c r="S40" s="11">
        <f>IF(J40=1,O40,0)</f>
        <v>200508739</v>
      </c>
      <c r="T40" s="12">
        <f>IF(D40&lt;16.28,K40,0)</f>
        <v>0</v>
      </c>
      <c r="U40" s="13">
        <f>IF(F40&gt;16.28,O40,0)</f>
        <v>200508739</v>
      </c>
      <c r="V40" s="7"/>
    </row>
    <row r="41" ht="12.75" customHeight="1">
      <c r="A41" t="s" s="6">
        <v>505</v>
      </c>
      <c r="B41" t="s" s="6">
        <v>506</v>
      </c>
      <c r="C41" t="s" s="6">
        <v>18</v>
      </c>
      <c r="D41" s="7">
        <v>14.83</v>
      </c>
      <c r="E41" s="7">
        <v>0</v>
      </c>
      <c r="F41" s="7">
        <v>20.29</v>
      </c>
      <c r="G41" s="7">
        <v>20.29</v>
      </c>
      <c r="H41" s="7">
        <v>20.29</v>
      </c>
      <c r="I41" s="7"/>
      <c r="J41" s="8">
        <f>IF(D41=F41,0,1)</f>
        <v>1</v>
      </c>
      <c r="K41" s="9">
        <v>1943888758</v>
      </c>
      <c r="L41" s="9">
        <v>423273370</v>
      </c>
      <c r="M41" s="9">
        <v>125419400</v>
      </c>
      <c r="N41" s="9">
        <v>41439760</v>
      </c>
      <c r="O41" s="9">
        <f>L41+M41+N41</f>
        <v>590132530</v>
      </c>
      <c r="P41" s="9">
        <v>2534021288</v>
      </c>
      <c r="Q41" s="10">
        <v>76.7116</v>
      </c>
      <c r="R41" s="10">
        <v>23.2884</v>
      </c>
      <c r="S41" s="11">
        <f>IF(J41=1,O41,0)</f>
        <v>590132530</v>
      </c>
      <c r="T41" s="12">
        <f>IF(D41&lt;16.28,K41,0)</f>
        <v>1943888758</v>
      </c>
      <c r="U41" s="13">
        <f>IF(F41&gt;16.28,O41,0)</f>
        <v>590132530</v>
      </c>
      <c r="V41" s="7"/>
    </row>
    <row r="42" ht="12.75" customHeight="1">
      <c r="A42" t="s" s="6">
        <v>369</v>
      </c>
      <c r="B42" t="s" s="6">
        <v>370</v>
      </c>
      <c r="C42" t="s" s="6">
        <v>18</v>
      </c>
      <c r="D42" s="7">
        <v>16.93</v>
      </c>
      <c r="E42" s="7">
        <v>0</v>
      </c>
      <c r="F42" s="7">
        <v>16.93</v>
      </c>
      <c r="G42" s="7">
        <v>16.93</v>
      </c>
      <c r="H42" s="7">
        <v>16.93</v>
      </c>
      <c r="I42" s="7"/>
      <c r="J42" s="8">
        <f>IF(D42=F42,0,1)</f>
        <v>0</v>
      </c>
      <c r="K42" s="9">
        <v>2042162866</v>
      </c>
      <c r="L42" s="9">
        <v>89248829</v>
      </c>
      <c r="M42" s="9">
        <v>303749096</v>
      </c>
      <c r="N42" s="9">
        <v>224761720</v>
      </c>
      <c r="O42" s="9">
        <f>L42+M42+N42</f>
        <v>617759645</v>
      </c>
      <c r="P42" s="9">
        <v>2659922511</v>
      </c>
      <c r="Q42" s="10">
        <v>76.7753</v>
      </c>
      <c r="R42" s="10">
        <v>23.2247</v>
      </c>
      <c r="S42" s="11">
        <f>IF(J42=1,O42,0)</f>
        <v>0</v>
      </c>
      <c r="T42" s="12">
        <f>IF(D42&lt;16.28,K42,0)</f>
        <v>0</v>
      </c>
      <c r="U42" s="13">
        <f>IF(F42&gt;16.28,O42,0)</f>
        <v>617759645</v>
      </c>
      <c r="V42" s="7"/>
    </row>
    <row r="43" ht="12.75" customHeight="1">
      <c r="A43" t="s" s="6">
        <v>115</v>
      </c>
      <c r="B43" t="s" s="6">
        <v>116</v>
      </c>
      <c r="C43" t="s" s="6">
        <v>18</v>
      </c>
      <c r="D43" s="7">
        <v>11.35</v>
      </c>
      <c r="E43" s="7">
        <v>0</v>
      </c>
      <c r="F43" s="7">
        <v>24.18</v>
      </c>
      <c r="G43" s="7">
        <v>24.18</v>
      </c>
      <c r="H43" s="7">
        <v>24.18</v>
      </c>
      <c r="I43" s="7"/>
      <c r="J43" s="8">
        <f>IF(D43=F43,0,1)</f>
        <v>1</v>
      </c>
      <c r="K43" s="9">
        <v>4713072560</v>
      </c>
      <c r="L43" s="9">
        <v>615527130</v>
      </c>
      <c r="M43" s="9">
        <v>561454040</v>
      </c>
      <c r="N43" s="9">
        <v>234720080</v>
      </c>
      <c r="O43" s="9">
        <f>L43+M43+N43</f>
        <v>1411701250</v>
      </c>
      <c r="P43" s="9">
        <v>6124773810</v>
      </c>
      <c r="Q43" s="10">
        <v>76.95099999999999</v>
      </c>
      <c r="R43" s="10">
        <v>23.049</v>
      </c>
      <c r="S43" s="11">
        <f>IF(J43=1,O43,0)</f>
        <v>1411701250</v>
      </c>
      <c r="T43" s="12">
        <f>IF(D43&lt;16.28,K43,0)</f>
        <v>4713072560</v>
      </c>
      <c r="U43" s="13">
        <f>IF(F43&gt;16.28,O43,0)</f>
        <v>1411701250</v>
      </c>
      <c r="V43" s="7"/>
    </row>
    <row r="44" ht="12.75" customHeight="1">
      <c r="A44" t="s" s="6">
        <v>387</v>
      </c>
      <c r="B44" t="s" s="6">
        <v>388</v>
      </c>
      <c r="C44" t="s" s="6">
        <v>18</v>
      </c>
      <c r="D44" s="7">
        <v>15</v>
      </c>
      <c r="E44" s="7">
        <v>0</v>
      </c>
      <c r="F44" s="7">
        <v>15</v>
      </c>
      <c r="G44" s="7">
        <v>15</v>
      </c>
      <c r="H44" s="7">
        <v>15</v>
      </c>
      <c r="I44" s="7"/>
      <c r="J44" s="8">
        <f>IF(D44=F44,0,1)</f>
        <v>0</v>
      </c>
      <c r="K44" s="9">
        <v>1547374572</v>
      </c>
      <c r="L44" s="9">
        <v>212090219</v>
      </c>
      <c r="M44" s="9">
        <v>85948022</v>
      </c>
      <c r="N44" s="9">
        <v>165227762</v>
      </c>
      <c r="O44" s="9">
        <f>L44+M44+N44</f>
        <v>463266003</v>
      </c>
      <c r="P44" s="9">
        <v>2010640575</v>
      </c>
      <c r="Q44" s="10">
        <v>76.9593</v>
      </c>
      <c r="R44" s="10">
        <v>23.0407</v>
      </c>
      <c r="S44" s="11">
        <f>IF(J44=1,O44,0)</f>
        <v>0</v>
      </c>
      <c r="T44" s="12">
        <f>IF(D44&lt;16.28,K44,0)</f>
        <v>1547374572</v>
      </c>
      <c r="U44" s="13">
        <f>IF(F44&gt;16.28,O44,0)</f>
        <v>0</v>
      </c>
      <c r="V44" s="7"/>
    </row>
    <row r="45" ht="12.75" customHeight="1">
      <c r="A45" t="s" s="6">
        <v>551</v>
      </c>
      <c r="B45" t="s" s="6">
        <v>552</v>
      </c>
      <c r="C45" t="s" s="6">
        <v>18</v>
      </c>
      <c r="D45" s="7">
        <v>14.49</v>
      </c>
      <c r="E45" s="7">
        <v>0</v>
      </c>
      <c r="F45" s="7">
        <v>14.49</v>
      </c>
      <c r="G45" s="7">
        <v>14.49</v>
      </c>
      <c r="H45" s="7">
        <v>14.49</v>
      </c>
      <c r="I45" s="7"/>
      <c r="J45" s="8">
        <f>IF(D45=F45,0,1)</f>
        <v>0</v>
      </c>
      <c r="K45" s="9">
        <v>235187676</v>
      </c>
      <c r="L45" s="9">
        <v>27109921</v>
      </c>
      <c r="M45" s="9">
        <v>11049665</v>
      </c>
      <c r="N45" s="9">
        <v>31720990</v>
      </c>
      <c r="O45" s="9">
        <f>L45+M45+N45</f>
        <v>69880576</v>
      </c>
      <c r="P45" s="9">
        <v>305068252</v>
      </c>
      <c r="Q45" s="10">
        <v>77.09350000000001</v>
      </c>
      <c r="R45" s="10">
        <v>22.9065</v>
      </c>
      <c r="S45" s="11">
        <f>IF(J45=1,O45,0)</f>
        <v>0</v>
      </c>
      <c r="T45" s="12">
        <f>IF(D45&lt;16.28,K45,0)</f>
        <v>235187676</v>
      </c>
      <c r="U45" s="13">
        <f>IF(F45&gt;16.28,O45,0)</f>
        <v>0</v>
      </c>
      <c r="V45" s="7"/>
    </row>
    <row r="46" ht="12.75" customHeight="1">
      <c r="A46" t="s" s="6">
        <v>545</v>
      </c>
      <c r="B46" t="s" s="6">
        <v>546</v>
      </c>
      <c r="C46" t="s" s="6">
        <v>18</v>
      </c>
      <c r="D46" s="7">
        <v>13.34</v>
      </c>
      <c r="E46" s="7">
        <v>0</v>
      </c>
      <c r="F46" s="7">
        <v>29.5</v>
      </c>
      <c r="G46" s="7">
        <v>29.5</v>
      </c>
      <c r="H46" s="7">
        <v>29.43</v>
      </c>
      <c r="I46" s="7"/>
      <c r="J46" s="8">
        <f>IF(D46=F46,0,1)</f>
        <v>1</v>
      </c>
      <c r="K46" s="9">
        <v>2176756554</v>
      </c>
      <c r="L46" s="9">
        <v>475900728</v>
      </c>
      <c r="M46" s="9">
        <v>38634000</v>
      </c>
      <c r="N46" s="9">
        <v>129399490</v>
      </c>
      <c r="O46" s="9">
        <f>L46+M46+N46</f>
        <v>643934218</v>
      </c>
      <c r="P46" s="9">
        <v>2820690772</v>
      </c>
      <c r="Q46" s="10">
        <v>77.17100000000001</v>
      </c>
      <c r="R46" s="10">
        <v>22.829</v>
      </c>
      <c r="S46" s="11">
        <f>IF(J46=1,O46,0)</f>
        <v>643934218</v>
      </c>
      <c r="T46" s="12">
        <f>IF(D46&lt;16.28,K46,0)</f>
        <v>2176756554</v>
      </c>
      <c r="U46" s="13">
        <f>IF(F46&gt;16.28,O46,0)</f>
        <v>643934218</v>
      </c>
      <c r="V46" s="7"/>
    </row>
    <row r="47" ht="12.75" customHeight="1">
      <c r="A47" t="s" s="6">
        <v>711</v>
      </c>
      <c r="B47" t="s" s="6">
        <v>712</v>
      </c>
      <c r="C47" t="s" s="6">
        <v>18</v>
      </c>
      <c r="D47" s="7">
        <v>15.21</v>
      </c>
      <c r="E47" s="7">
        <v>0</v>
      </c>
      <c r="F47" s="7">
        <v>33.33</v>
      </c>
      <c r="G47" s="7">
        <v>33.33</v>
      </c>
      <c r="H47" s="7">
        <v>33.33</v>
      </c>
      <c r="I47" s="7"/>
      <c r="J47" s="8">
        <f>IF(D47=F47,0,1)</f>
        <v>1</v>
      </c>
      <c r="K47" s="9">
        <v>13858703672</v>
      </c>
      <c r="L47" s="9">
        <v>2476423002</v>
      </c>
      <c r="M47" s="9">
        <v>662915666</v>
      </c>
      <c r="N47" s="9">
        <v>936295900</v>
      </c>
      <c r="O47" s="9">
        <f>L47+M47+N47</f>
        <v>4075634568</v>
      </c>
      <c r="P47" s="9">
        <v>17934338240</v>
      </c>
      <c r="Q47" s="10">
        <v>77.2747</v>
      </c>
      <c r="R47" s="10">
        <v>22.7253</v>
      </c>
      <c r="S47" s="11">
        <f>IF(J47=1,O47,0)</f>
        <v>4075634568</v>
      </c>
      <c r="T47" s="12">
        <f>IF(D47&lt;16.28,K47,0)</f>
        <v>13858703672</v>
      </c>
      <c r="U47" s="13">
        <f>IF(F47&gt;16.28,O47,0)</f>
        <v>4075634568</v>
      </c>
      <c r="V47" s="7"/>
    </row>
    <row r="48" ht="12.75" customHeight="1">
      <c r="A48" t="s" s="6">
        <v>157</v>
      </c>
      <c r="B48" t="s" s="6">
        <v>158</v>
      </c>
      <c r="C48" t="s" s="6">
        <v>18</v>
      </c>
      <c r="D48" s="7">
        <v>12.66</v>
      </c>
      <c r="E48" s="7">
        <v>0</v>
      </c>
      <c r="F48" s="7">
        <v>20.54</v>
      </c>
      <c r="G48" s="7">
        <v>20.54</v>
      </c>
      <c r="H48" s="7">
        <v>20.54</v>
      </c>
      <c r="I48" s="7"/>
      <c r="J48" s="8">
        <f>IF(D48=F48,0,1)</f>
        <v>1</v>
      </c>
      <c r="K48" s="9">
        <v>4656542979</v>
      </c>
      <c r="L48" s="9">
        <v>999205825</v>
      </c>
      <c r="M48" s="9">
        <v>258567500</v>
      </c>
      <c r="N48" s="9">
        <v>103356339</v>
      </c>
      <c r="O48" s="9">
        <f>L48+M48+N48</f>
        <v>1361129664</v>
      </c>
      <c r="P48" s="9">
        <v>6017672643</v>
      </c>
      <c r="Q48" s="10">
        <v>77.3811</v>
      </c>
      <c r="R48" s="10">
        <v>22.6189</v>
      </c>
      <c r="S48" s="11">
        <f>IF(J48=1,O48,0)</f>
        <v>1361129664</v>
      </c>
      <c r="T48" s="12">
        <f>IF(D48&lt;16.28,K48,0)</f>
        <v>4656542979</v>
      </c>
      <c r="U48" s="13">
        <f>IF(F48&gt;16.28,O48,0)</f>
        <v>1361129664</v>
      </c>
      <c r="V48" s="7"/>
    </row>
    <row r="49" ht="12.75" customHeight="1">
      <c r="A49" t="s" s="6">
        <v>219</v>
      </c>
      <c r="B49" t="s" s="6">
        <v>220</v>
      </c>
      <c r="C49" t="s" s="6">
        <v>18</v>
      </c>
      <c r="D49" s="7">
        <v>12.06</v>
      </c>
      <c r="E49" s="7">
        <v>0</v>
      </c>
      <c r="F49" s="7">
        <v>20.56</v>
      </c>
      <c r="G49" s="7">
        <v>20.56</v>
      </c>
      <c r="H49" s="7">
        <v>20.56</v>
      </c>
      <c r="I49" s="7"/>
      <c r="J49" s="8">
        <f>IF(D49=F49,0,1)</f>
        <v>1</v>
      </c>
      <c r="K49" s="9">
        <v>1358188165</v>
      </c>
      <c r="L49" s="9">
        <v>75363085</v>
      </c>
      <c r="M49" s="9">
        <v>235696200</v>
      </c>
      <c r="N49" s="9">
        <v>85865680</v>
      </c>
      <c r="O49" s="9">
        <f>L49+M49+N49</f>
        <v>396924965</v>
      </c>
      <c r="P49" s="9">
        <v>1755113130</v>
      </c>
      <c r="Q49" s="10">
        <v>77.3847</v>
      </c>
      <c r="R49" s="10">
        <v>22.6153</v>
      </c>
      <c r="S49" s="11">
        <f>IF(J49=1,O49,0)</f>
        <v>396924965</v>
      </c>
      <c r="T49" s="12">
        <f>IF(D49&lt;16.28,K49,0)</f>
        <v>1358188165</v>
      </c>
      <c r="U49" s="13">
        <f>IF(F49&gt;16.28,O49,0)</f>
        <v>396924965</v>
      </c>
      <c r="V49" s="7"/>
    </row>
    <row r="50" ht="12.75" customHeight="1">
      <c r="A50" t="s" s="6">
        <v>349</v>
      </c>
      <c r="B50" t="s" s="6">
        <v>350</v>
      </c>
      <c r="C50" t="s" s="6">
        <v>18</v>
      </c>
      <c r="D50" s="7">
        <v>15.17</v>
      </c>
      <c r="E50" s="7">
        <v>0</v>
      </c>
      <c r="F50" s="7">
        <v>18.88</v>
      </c>
      <c r="G50" s="7">
        <v>18.88</v>
      </c>
      <c r="H50" s="7">
        <v>18.88</v>
      </c>
      <c r="I50" s="7"/>
      <c r="J50" s="8">
        <f>IF(D50=F50,0,1)</f>
        <v>1</v>
      </c>
      <c r="K50" s="9">
        <v>3510046069</v>
      </c>
      <c r="L50" s="9">
        <v>344325831</v>
      </c>
      <c r="M50" s="9">
        <v>558248400</v>
      </c>
      <c r="N50" s="9">
        <v>112949780</v>
      </c>
      <c r="O50" s="9">
        <f>L50+M50+N50</f>
        <v>1015524011</v>
      </c>
      <c r="P50" s="9">
        <v>4525570080</v>
      </c>
      <c r="Q50" s="10">
        <v>77.5603</v>
      </c>
      <c r="R50" s="10">
        <v>22.4397</v>
      </c>
      <c r="S50" s="11">
        <f>IF(J50=1,O50,0)</f>
        <v>1015524011</v>
      </c>
      <c r="T50" s="12">
        <f>IF(D50&lt;16.28,K50,0)</f>
        <v>3510046069</v>
      </c>
      <c r="U50" s="13">
        <f>IF(F50&gt;16.28,O50,0)</f>
        <v>1015524011</v>
      </c>
      <c r="V50" s="7"/>
    </row>
    <row r="51" ht="12.75" customHeight="1">
      <c r="A51" t="s" s="6">
        <v>25</v>
      </c>
      <c r="B51" t="s" s="6">
        <v>26</v>
      </c>
      <c r="C51" t="s" s="6">
        <v>18</v>
      </c>
      <c r="D51" s="7">
        <v>16.11</v>
      </c>
      <c r="E51" s="7">
        <v>0</v>
      </c>
      <c r="F51" s="7">
        <v>30.58</v>
      </c>
      <c r="G51" s="7">
        <v>30.58</v>
      </c>
      <c r="H51" s="7">
        <v>30.58</v>
      </c>
      <c r="I51" s="7"/>
      <c r="J51" s="8">
        <f>IF(D51=F51,0,1)</f>
        <v>1</v>
      </c>
      <c r="K51" s="9">
        <v>2698975565</v>
      </c>
      <c r="L51" s="9">
        <v>239736219</v>
      </c>
      <c r="M51" s="9">
        <v>200360705</v>
      </c>
      <c r="N51" s="9">
        <v>339268390</v>
      </c>
      <c r="O51" s="9">
        <f>L51+M51+N51</f>
        <v>779365314</v>
      </c>
      <c r="P51" s="9">
        <v>3478340879</v>
      </c>
      <c r="Q51" s="10">
        <v>77.5938</v>
      </c>
      <c r="R51" s="10">
        <v>22.4062</v>
      </c>
      <c r="S51" s="11">
        <f>IF(J51=1,O51,0)</f>
        <v>779365314</v>
      </c>
      <c r="T51" s="12">
        <f>IF(D51&lt;16.28,K51,0)</f>
        <v>2698975565</v>
      </c>
      <c r="U51" s="13">
        <f>IF(F51&gt;16.28,O51,0)</f>
        <v>779365314</v>
      </c>
      <c r="V51" s="7"/>
    </row>
    <row r="52" ht="12.75" customHeight="1">
      <c r="A52" t="s" s="6">
        <v>227</v>
      </c>
      <c r="B52" t="s" s="6">
        <v>228</v>
      </c>
      <c r="C52" t="s" s="6">
        <v>18</v>
      </c>
      <c r="D52" s="7">
        <v>16.66</v>
      </c>
      <c r="E52" s="7">
        <v>0</v>
      </c>
      <c r="F52" s="7">
        <v>16.66</v>
      </c>
      <c r="G52" s="7">
        <v>16.66</v>
      </c>
      <c r="H52" s="7">
        <v>16.66</v>
      </c>
      <c r="I52" s="7"/>
      <c r="J52" s="8">
        <f>IF(D52=F52,0,1)</f>
        <v>0</v>
      </c>
      <c r="K52" s="9">
        <v>139770409</v>
      </c>
      <c r="L52" s="9">
        <v>11550313</v>
      </c>
      <c r="M52" s="9">
        <v>17398287</v>
      </c>
      <c r="N52" s="9">
        <v>10635270</v>
      </c>
      <c r="O52" s="9">
        <f>L52+M52+N52</f>
        <v>39583870</v>
      </c>
      <c r="P52" s="9">
        <v>179354279</v>
      </c>
      <c r="Q52" s="10">
        <v>77.9298</v>
      </c>
      <c r="R52" s="10">
        <v>22.0702</v>
      </c>
      <c r="S52" s="11">
        <f>IF(J52=1,O52,0)</f>
        <v>0</v>
      </c>
      <c r="T52" s="12">
        <f>IF(D52&lt;16.28,K52,0)</f>
        <v>0</v>
      </c>
      <c r="U52" s="13">
        <f>IF(F52&gt;16.28,O52,0)</f>
        <v>39583870</v>
      </c>
      <c r="V52" s="7"/>
    </row>
    <row r="53" ht="12.75" customHeight="1">
      <c r="A53" t="s" s="6">
        <v>71</v>
      </c>
      <c r="B53" t="s" s="6">
        <v>72</v>
      </c>
      <c r="C53" t="s" s="6">
        <v>18</v>
      </c>
      <c r="D53" s="7">
        <v>15.63</v>
      </c>
      <c r="E53" s="7">
        <v>15.63</v>
      </c>
      <c r="F53" s="7">
        <v>27.18</v>
      </c>
      <c r="G53" s="7">
        <v>27.18</v>
      </c>
      <c r="H53" s="7">
        <v>27.02</v>
      </c>
      <c r="I53" s="7"/>
      <c r="J53" s="8">
        <f>IF(D53=F53,0,1)</f>
        <v>1</v>
      </c>
      <c r="K53" s="9">
        <v>553402950</v>
      </c>
      <c r="L53" s="9">
        <v>123480824</v>
      </c>
      <c r="M53" s="9">
        <v>12548700</v>
      </c>
      <c r="N53" s="9">
        <v>20351290</v>
      </c>
      <c r="O53" s="9">
        <f>L53+M53+N53</f>
        <v>156380814</v>
      </c>
      <c r="P53" s="9">
        <v>711821227</v>
      </c>
      <c r="Q53" s="10">
        <v>78.0309</v>
      </c>
      <c r="R53" s="10">
        <v>21.9691</v>
      </c>
      <c r="S53" s="11">
        <f>IF(J53=1,O53,0)</f>
        <v>156380814</v>
      </c>
      <c r="T53" s="12">
        <f>IF(D53&lt;16.28,K53,0)</f>
        <v>553402950</v>
      </c>
      <c r="U53" s="13">
        <f>IF(F53&gt;16.28,O53,0)</f>
        <v>156380814</v>
      </c>
      <c r="V53" s="7"/>
    </row>
    <row r="54" ht="12.75" customHeight="1">
      <c r="A54" t="s" s="6">
        <v>601</v>
      </c>
      <c r="B54" t="s" s="6">
        <v>602</v>
      </c>
      <c r="C54" t="s" s="6">
        <v>18</v>
      </c>
      <c r="D54" s="7">
        <v>13.18</v>
      </c>
      <c r="E54" s="7">
        <v>0</v>
      </c>
      <c r="F54" s="7">
        <v>28.87</v>
      </c>
      <c r="G54" s="7">
        <v>28.87</v>
      </c>
      <c r="H54" s="7">
        <v>28.87</v>
      </c>
      <c r="I54" s="7"/>
      <c r="J54" s="8">
        <f>IF(D54=F54,0,1)</f>
        <v>1</v>
      </c>
      <c r="K54" s="9">
        <v>5515150101</v>
      </c>
      <c r="L54" s="9">
        <v>991385054</v>
      </c>
      <c r="M54" s="9">
        <v>335222650</v>
      </c>
      <c r="N54" s="9">
        <v>216238320</v>
      </c>
      <c r="O54" s="9">
        <f>L54+M54+N54</f>
        <v>1542846024</v>
      </c>
      <c r="P54" s="9">
        <v>7057996125</v>
      </c>
      <c r="Q54" s="10">
        <v>78.1405</v>
      </c>
      <c r="R54" s="10">
        <v>21.8595</v>
      </c>
      <c r="S54" s="11">
        <f>IF(J54=1,O54,0)</f>
        <v>1542846024</v>
      </c>
      <c r="T54" s="12">
        <f>IF(D54&lt;16.28,K54,0)</f>
        <v>5515150101</v>
      </c>
      <c r="U54" s="13">
        <f>IF(F54&gt;16.28,O54,0)</f>
        <v>1542846024</v>
      </c>
      <c r="V54" s="7"/>
    </row>
    <row r="55" ht="12.75" customHeight="1">
      <c r="A55" t="s" s="6">
        <v>571</v>
      </c>
      <c r="B55" t="s" s="6">
        <v>572</v>
      </c>
      <c r="C55" t="s" s="6">
        <v>18</v>
      </c>
      <c r="D55" s="7">
        <v>17.9</v>
      </c>
      <c r="E55" s="7">
        <v>0</v>
      </c>
      <c r="F55" s="7">
        <v>17.9</v>
      </c>
      <c r="G55" s="7">
        <v>17.9</v>
      </c>
      <c r="H55" s="7">
        <v>17.9</v>
      </c>
      <c r="I55" s="7"/>
      <c r="J55" s="8">
        <f>IF(D55=F55,0,1)</f>
        <v>0</v>
      </c>
      <c r="K55" s="9">
        <v>1048078507</v>
      </c>
      <c r="L55" s="9">
        <v>123105293</v>
      </c>
      <c r="M55" s="9">
        <v>66101700</v>
      </c>
      <c r="N55" s="9">
        <v>103838040</v>
      </c>
      <c r="O55" s="9">
        <f>L55+M55+N55</f>
        <v>293045033</v>
      </c>
      <c r="P55" s="9">
        <v>1341123540</v>
      </c>
      <c r="Q55" s="10">
        <v>78.1493</v>
      </c>
      <c r="R55" s="10">
        <v>21.8507</v>
      </c>
      <c r="S55" s="11">
        <f>IF(J55=1,O55,0)</f>
        <v>0</v>
      </c>
      <c r="T55" s="12">
        <f>IF(D55&lt;16.28,K55,0)</f>
        <v>0</v>
      </c>
      <c r="U55" s="13">
        <f>IF(F55&gt;16.28,O55,0)</f>
        <v>293045033</v>
      </c>
      <c r="V55" s="7"/>
    </row>
    <row r="56" ht="12.75" customHeight="1">
      <c r="A56" t="s" s="6">
        <v>319</v>
      </c>
      <c r="B56" t="s" s="6">
        <v>320</v>
      </c>
      <c r="C56" t="s" s="6">
        <v>18</v>
      </c>
      <c r="D56" s="7">
        <v>10.84</v>
      </c>
      <c r="E56" s="7">
        <v>0</v>
      </c>
      <c r="F56" s="7">
        <v>13.46</v>
      </c>
      <c r="G56" s="7">
        <v>13.46</v>
      </c>
      <c r="H56" s="7">
        <v>13.46</v>
      </c>
      <c r="I56" s="7"/>
      <c r="J56" s="8">
        <f>IF(D56=F56,0,1)</f>
        <v>1</v>
      </c>
      <c r="K56" s="9">
        <v>1124723246</v>
      </c>
      <c r="L56" s="9">
        <v>245020674</v>
      </c>
      <c r="M56" s="9">
        <v>9692400</v>
      </c>
      <c r="N56" s="9">
        <v>58811100</v>
      </c>
      <c r="O56" s="9">
        <f>L56+M56+N56</f>
        <v>313524174</v>
      </c>
      <c r="P56" s="9">
        <v>1438247420</v>
      </c>
      <c r="Q56" s="10">
        <v>78.20099999999999</v>
      </c>
      <c r="R56" s="10">
        <v>21.799</v>
      </c>
      <c r="S56" s="11">
        <f>IF(J56=1,O56,0)</f>
        <v>313524174</v>
      </c>
      <c r="T56" s="12">
        <f>IF(D56&lt;16.28,K56,0)</f>
        <v>1124723246</v>
      </c>
      <c r="U56" s="13">
        <f>IF(F56&gt;16.28,O56,0)</f>
        <v>0</v>
      </c>
      <c r="V56" s="7"/>
    </row>
    <row r="57" ht="12.75" customHeight="1">
      <c r="A57" t="s" s="6">
        <v>61</v>
      </c>
      <c r="B57" t="s" s="6">
        <v>62</v>
      </c>
      <c r="C57" t="s" s="6">
        <v>18</v>
      </c>
      <c r="D57" s="7">
        <v>13.58</v>
      </c>
      <c r="E57" s="7">
        <v>0</v>
      </c>
      <c r="F57" s="7">
        <v>29.93</v>
      </c>
      <c r="G57" s="7">
        <v>29.93</v>
      </c>
      <c r="H57" s="7">
        <v>29.93</v>
      </c>
      <c r="I57" s="7"/>
      <c r="J57" s="8">
        <f>IF(D57=F57,0,1)</f>
        <v>1</v>
      </c>
      <c r="K57" s="9">
        <v>3370442596</v>
      </c>
      <c r="L57" s="9">
        <v>491651925</v>
      </c>
      <c r="M57" s="9">
        <v>312861600</v>
      </c>
      <c r="N57" s="9">
        <v>121682900</v>
      </c>
      <c r="O57" s="9">
        <f>L57+M57+N57</f>
        <v>926196425</v>
      </c>
      <c r="P57" s="9">
        <v>4296639021</v>
      </c>
      <c r="Q57" s="10">
        <v>78.44370000000001</v>
      </c>
      <c r="R57" s="10">
        <v>21.5563</v>
      </c>
      <c r="S57" s="11">
        <f>IF(J57=1,O57,0)</f>
        <v>926196425</v>
      </c>
      <c r="T57" s="12">
        <f>IF(D57&lt;16.28,K57,0)</f>
        <v>3370442596</v>
      </c>
      <c r="U57" s="13">
        <f>IF(F57&gt;16.28,O57,0)</f>
        <v>926196425</v>
      </c>
      <c r="V57" s="7"/>
    </row>
    <row r="58" ht="12.75" customHeight="1">
      <c r="A58" t="s" s="6">
        <v>137</v>
      </c>
      <c r="B58" t="s" s="6">
        <v>138</v>
      </c>
      <c r="C58" t="s" s="6">
        <v>18</v>
      </c>
      <c r="D58" s="7">
        <v>16.99</v>
      </c>
      <c r="E58" s="7">
        <v>0</v>
      </c>
      <c r="F58" s="7">
        <v>37.4</v>
      </c>
      <c r="G58" s="7">
        <v>37.4</v>
      </c>
      <c r="H58" s="7">
        <v>37.4</v>
      </c>
      <c r="I58" s="7"/>
      <c r="J58" s="8">
        <f>IF(D58=F58,0,1)</f>
        <v>1</v>
      </c>
      <c r="K58" s="9">
        <v>3498556787</v>
      </c>
      <c r="L58" s="9">
        <v>402743121</v>
      </c>
      <c r="M58" s="9">
        <v>234592600</v>
      </c>
      <c r="N58" s="9">
        <v>318918380</v>
      </c>
      <c r="O58" s="9">
        <f>L58+M58+N58</f>
        <v>956254101</v>
      </c>
      <c r="P58" s="9">
        <v>4454810888</v>
      </c>
      <c r="Q58" s="10">
        <v>78.53440000000001</v>
      </c>
      <c r="R58" s="10">
        <v>21.4656</v>
      </c>
      <c r="S58" s="11">
        <f>IF(J58=1,O58,0)</f>
        <v>956254101</v>
      </c>
      <c r="T58" s="12">
        <f>IF(D58&lt;16.28,K58,0)</f>
        <v>0</v>
      </c>
      <c r="U58" s="13">
        <f>IF(F58&gt;16.28,O58,0)</f>
        <v>956254101</v>
      </c>
      <c r="V58" s="7"/>
    </row>
    <row r="59" ht="12.75" customHeight="1">
      <c r="A59" t="s" s="6">
        <v>213</v>
      </c>
      <c r="B59" t="s" s="6">
        <v>214</v>
      </c>
      <c r="C59" t="s" s="6">
        <v>18</v>
      </c>
      <c r="D59" s="7">
        <v>14.52</v>
      </c>
      <c r="E59" s="7">
        <v>0</v>
      </c>
      <c r="F59" s="7">
        <v>18.84</v>
      </c>
      <c r="G59" s="7">
        <v>18.84</v>
      </c>
      <c r="H59" s="7">
        <v>18.84</v>
      </c>
      <c r="I59" s="7"/>
      <c r="J59" s="8">
        <f>IF(D59=F59,0,1)</f>
        <v>1</v>
      </c>
      <c r="K59" s="9">
        <v>2847822608</v>
      </c>
      <c r="L59" s="9">
        <v>566535392</v>
      </c>
      <c r="M59" s="9">
        <v>73277800</v>
      </c>
      <c r="N59" s="9">
        <v>135774130</v>
      </c>
      <c r="O59" s="9">
        <f>L59+M59+N59</f>
        <v>775587322</v>
      </c>
      <c r="P59" s="9">
        <v>3623409930</v>
      </c>
      <c r="Q59" s="10">
        <v>78.5951</v>
      </c>
      <c r="R59" s="10">
        <v>21.4049</v>
      </c>
      <c r="S59" s="11">
        <f>IF(J59=1,O59,0)</f>
        <v>775587322</v>
      </c>
      <c r="T59" s="12">
        <f>IF(D59&lt;16.28,K59,0)</f>
        <v>2847822608</v>
      </c>
      <c r="U59" s="13">
        <f>IF(F59&gt;16.28,O59,0)</f>
        <v>775587322</v>
      </c>
      <c r="V59" s="7"/>
    </row>
    <row r="60" ht="12.75" customHeight="1">
      <c r="A60" t="s" s="6">
        <v>487</v>
      </c>
      <c r="B60" t="s" s="6">
        <v>488</v>
      </c>
      <c r="C60" t="s" s="6">
        <v>18</v>
      </c>
      <c r="D60" s="7">
        <v>18.56</v>
      </c>
      <c r="E60" s="7">
        <v>0</v>
      </c>
      <c r="F60" s="7">
        <v>39.9</v>
      </c>
      <c r="G60" s="7">
        <v>39.9</v>
      </c>
      <c r="H60" s="7">
        <v>39.9</v>
      </c>
      <c r="I60" s="7"/>
      <c r="J60" s="8">
        <f>IF(D60=F60,0,1)</f>
        <v>1</v>
      </c>
      <c r="K60" s="9">
        <v>3220808803</v>
      </c>
      <c r="L60" s="9">
        <v>400004056</v>
      </c>
      <c r="M60" s="9">
        <v>155171501</v>
      </c>
      <c r="N60" s="9">
        <v>319166820</v>
      </c>
      <c r="O60" s="9">
        <f>L60+M60+N60</f>
        <v>874342377</v>
      </c>
      <c r="P60" s="9">
        <v>4095151180</v>
      </c>
      <c r="Q60" s="10">
        <v>78.6493</v>
      </c>
      <c r="R60" s="10">
        <v>21.3507</v>
      </c>
      <c r="S60" s="11">
        <f>IF(J60=1,O60,0)</f>
        <v>874342377</v>
      </c>
      <c r="T60" s="12">
        <f>IF(D60&lt;16.28,K60,0)</f>
        <v>0</v>
      </c>
      <c r="U60" s="13">
        <f>IF(F60&gt;16.28,O60,0)</f>
        <v>874342377</v>
      </c>
      <c r="V60" s="7"/>
    </row>
    <row r="61" ht="12.75" customHeight="1">
      <c r="A61" t="s" s="6">
        <v>123</v>
      </c>
      <c r="B61" t="s" s="6">
        <v>124</v>
      </c>
      <c r="C61" t="s" s="6">
        <v>18</v>
      </c>
      <c r="D61" s="7">
        <v>13.29</v>
      </c>
      <c r="E61" s="7">
        <v>0</v>
      </c>
      <c r="F61" s="7">
        <v>13.29</v>
      </c>
      <c r="G61" s="7">
        <v>13.29</v>
      </c>
      <c r="H61" s="7">
        <v>13.29</v>
      </c>
      <c r="I61" s="7"/>
      <c r="J61" s="8">
        <f>IF(D61=F61,0,1)</f>
        <v>0</v>
      </c>
      <c r="K61" s="9">
        <v>1647485003</v>
      </c>
      <c r="L61" s="9">
        <v>95209553</v>
      </c>
      <c r="M61" s="9">
        <v>147672307</v>
      </c>
      <c r="N61" s="9">
        <v>201493840</v>
      </c>
      <c r="O61" s="9">
        <f>L61+M61+N61</f>
        <v>444375700</v>
      </c>
      <c r="P61" s="9">
        <v>2091860703</v>
      </c>
      <c r="Q61" s="10">
        <v>78.7569</v>
      </c>
      <c r="R61" s="10">
        <v>21.2431</v>
      </c>
      <c r="S61" s="11">
        <f>IF(J61=1,O61,0)</f>
        <v>0</v>
      </c>
      <c r="T61" s="12">
        <f>IF(D61&lt;16.28,K61,0)</f>
        <v>1647485003</v>
      </c>
      <c r="U61" s="13">
        <f>IF(F61&gt;16.28,O61,0)</f>
        <v>0</v>
      </c>
      <c r="V61" s="7"/>
    </row>
    <row r="62" ht="12.75" customHeight="1">
      <c r="A62" t="s" s="6">
        <v>209</v>
      </c>
      <c r="B62" t="s" s="6">
        <v>210</v>
      </c>
      <c r="C62" t="s" s="6">
        <v>18</v>
      </c>
      <c r="D62" s="7">
        <v>17.61</v>
      </c>
      <c r="E62" s="7">
        <v>0</v>
      </c>
      <c r="F62" s="7">
        <v>17.61</v>
      </c>
      <c r="G62" s="7">
        <v>17.61</v>
      </c>
      <c r="H62" s="7">
        <v>17.61</v>
      </c>
      <c r="I62" s="7"/>
      <c r="J62" s="8">
        <f>IF(D62=F62,0,1)</f>
        <v>0</v>
      </c>
      <c r="K62" s="9">
        <v>2699993971</v>
      </c>
      <c r="L62" s="9">
        <v>306430216</v>
      </c>
      <c r="M62" s="9">
        <v>182571500</v>
      </c>
      <c r="N62" s="9">
        <v>232823467</v>
      </c>
      <c r="O62" s="9">
        <f>L62+M62+N62</f>
        <v>721825183</v>
      </c>
      <c r="P62" s="9">
        <v>3421819154</v>
      </c>
      <c r="Q62" s="10">
        <v>78.90519999999999</v>
      </c>
      <c r="R62" s="10">
        <v>21.0948</v>
      </c>
      <c r="S62" s="11">
        <f>IF(J62=1,O62,0)</f>
        <v>0</v>
      </c>
      <c r="T62" s="12">
        <f>IF(D62&lt;16.28,K62,0)</f>
        <v>0</v>
      </c>
      <c r="U62" s="13">
        <f>IF(F62&gt;16.28,O62,0)</f>
        <v>721825183</v>
      </c>
      <c r="V62" s="7"/>
    </row>
    <row r="63" ht="12.75" customHeight="1">
      <c r="A63" t="s" s="6">
        <v>215</v>
      </c>
      <c r="B63" t="s" s="6">
        <v>216</v>
      </c>
      <c r="C63" t="s" s="6">
        <v>18</v>
      </c>
      <c r="D63" s="7">
        <v>13.74</v>
      </c>
      <c r="E63" s="7">
        <v>0</v>
      </c>
      <c r="F63" s="7">
        <v>29</v>
      </c>
      <c r="G63" s="7">
        <v>29</v>
      </c>
      <c r="H63" s="7">
        <v>29</v>
      </c>
      <c r="I63" s="7"/>
      <c r="J63" s="8">
        <f>IF(D63=F63,0,1)</f>
        <v>1</v>
      </c>
      <c r="K63" s="9">
        <v>9312610088</v>
      </c>
      <c r="L63" s="9">
        <v>1684698677</v>
      </c>
      <c r="M63" s="9">
        <v>385716480</v>
      </c>
      <c r="N63" s="9">
        <v>415995120</v>
      </c>
      <c r="O63" s="9">
        <f>L63+M63+N63</f>
        <v>2486410277</v>
      </c>
      <c r="P63" s="9">
        <v>11799020365</v>
      </c>
      <c r="Q63" s="10">
        <v>78.92700000000001</v>
      </c>
      <c r="R63" s="10">
        <v>21.073</v>
      </c>
      <c r="S63" s="11">
        <f>IF(J63=1,O63,0)</f>
        <v>2486410277</v>
      </c>
      <c r="T63" s="12">
        <f>IF(D63&lt;16.28,K63,0)</f>
        <v>9312610088</v>
      </c>
      <c r="U63" s="13">
        <f>IF(F63&gt;16.28,O63,0)</f>
        <v>2486410277</v>
      </c>
      <c r="V63" s="7"/>
    </row>
    <row r="64" ht="12.75" customHeight="1">
      <c r="A64" t="s" s="6">
        <v>279</v>
      </c>
      <c r="B64" t="s" s="6">
        <v>280</v>
      </c>
      <c r="C64" t="s" s="6">
        <v>18</v>
      </c>
      <c r="D64" s="7">
        <v>13.66</v>
      </c>
      <c r="E64" s="7">
        <v>0</v>
      </c>
      <c r="F64" s="7">
        <v>13.66</v>
      </c>
      <c r="G64" s="7">
        <v>13.66</v>
      </c>
      <c r="H64" s="7">
        <v>13.66</v>
      </c>
      <c r="I64" s="7"/>
      <c r="J64" s="8">
        <f>IF(D64=F64,0,1)</f>
        <v>0</v>
      </c>
      <c r="K64" s="9">
        <v>267631032</v>
      </c>
      <c r="L64" s="9">
        <v>24099145</v>
      </c>
      <c r="M64" s="9">
        <v>5498600</v>
      </c>
      <c r="N64" s="9">
        <v>41100520</v>
      </c>
      <c r="O64" s="9">
        <f>L64+M64+N64</f>
        <v>70698265</v>
      </c>
      <c r="P64" s="9">
        <v>338329297</v>
      </c>
      <c r="Q64" s="10">
        <v>79.1037</v>
      </c>
      <c r="R64" s="10">
        <v>20.8963</v>
      </c>
      <c r="S64" s="11">
        <f>IF(J64=1,O64,0)</f>
        <v>0</v>
      </c>
      <c r="T64" s="12">
        <f>IF(D64&lt;16.28,K64,0)</f>
        <v>267631032</v>
      </c>
      <c r="U64" s="13">
        <f>IF(F64&gt;16.28,O64,0)</f>
        <v>0</v>
      </c>
      <c r="V64" s="7"/>
    </row>
    <row r="65" ht="12.75" customHeight="1">
      <c r="A65" t="s" s="6">
        <v>331</v>
      </c>
      <c r="B65" t="s" s="6">
        <v>332</v>
      </c>
      <c r="C65" t="s" s="6">
        <v>18</v>
      </c>
      <c r="D65" s="7">
        <v>17.71</v>
      </c>
      <c r="E65" s="7">
        <v>0</v>
      </c>
      <c r="F65" s="7">
        <v>28.05</v>
      </c>
      <c r="G65" s="7">
        <v>28.05</v>
      </c>
      <c r="H65" s="7">
        <v>28.05</v>
      </c>
      <c r="I65" s="7"/>
      <c r="J65" s="8">
        <f>IF(D65=F65,0,1)</f>
        <v>1</v>
      </c>
      <c r="K65" s="9">
        <v>1812860459</v>
      </c>
      <c r="L65" s="9">
        <v>156160468</v>
      </c>
      <c r="M65" s="9">
        <v>247996225</v>
      </c>
      <c r="N65" s="9">
        <v>61290790</v>
      </c>
      <c r="O65" s="9">
        <f>L65+M65+N65</f>
        <v>465447483</v>
      </c>
      <c r="P65" s="9">
        <v>2278307942</v>
      </c>
      <c r="Q65" s="10">
        <v>79.5705</v>
      </c>
      <c r="R65" s="10">
        <v>20.4295</v>
      </c>
      <c r="S65" s="11">
        <f>IF(J65=1,O65,0)</f>
        <v>465447483</v>
      </c>
      <c r="T65" s="12">
        <f>IF(D65&lt;16.28,K65,0)</f>
        <v>0</v>
      </c>
      <c r="U65" s="13">
        <f>IF(F65&gt;16.28,O65,0)</f>
        <v>465447483</v>
      </c>
      <c r="V65" s="7"/>
    </row>
    <row r="66" ht="12.75" customHeight="1">
      <c r="A66" t="s" s="6">
        <v>95</v>
      </c>
      <c r="B66" t="s" s="6">
        <v>96</v>
      </c>
      <c r="C66" t="s" s="6">
        <v>18</v>
      </c>
      <c r="D66" s="7">
        <v>9.949999999999999</v>
      </c>
      <c r="E66" s="7">
        <v>0</v>
      </c>
      <c r="F66" s="7">
        <v>21.63</v>
      </c>
      <c r="G66" s="7">
        <v>21.63</v>
      </c>
      <c r="H66" s="7">
        <v>21.55</v>
      </c>
      <c r="I66" s="7"/>
      <c r="J66" s="8">
        <f>IF(D66=F66,0,1)</f>
        <v>1</v>
      </c>
      <c r="K66" s="9">
        <v>6806420899</v>
      </c>
      <c r="L66" s="9">
        <v>1355027648</v>
      </c>
      <c r="M66" s="9">
        <v>270382200</v>
      </c>
      <c r="N66" s="9">
        <v>118560200</v>
      </c>
      <c r="O66" s="9">
        <f>L66+M66+N66</f>
        <v>1743970048</v>
      </c>
      <c r="P66" s="9">
        <v>8550390947</v>
      </c>
      <c r="Q66" s="10">
        <v>79.6036</v>
      </c>
      <c r="R66" s="10">
        <v>20.3964</v>
      </c>
      <c r="S66" s="11">
        <f>IF(J66=1,O66,0)</f>
        <v>1743970048</v>
      </c>
      <c r="T66" s="12">
        <f>IF(D66&lt;16.28,K66,0)</f>
        <v>6806420899</v>
      </c>
      <c r="U66" s="13">
        <f>IF(F66&gt;16.28,O66,0)</f>
        <v>1743970048</v>
      </c>
      <c r="V66" s="7"/>
    </row>
    <row r="67" ht="12.75" customHeight="1">
      <c r="A67" t="s" s="6">
        <v>89</v>
      </c>
      <c r="B67" t="s" s="6">
        <v>90</v>
      </c>
      <c r="C67" t="s" s="6">
        <v>18</v>
      </c>
      <c r="D67" s="7">
        <v>17.42</v>
      </c>
      <c r="E67" s="7">
        <v>0</v>
      </c>
      <c r="F67" s="7">
        <v>17.42</v>
      </c>
      <c r="G67" s="7">
        <v>17.42</v>
      </c>
      <c r="H67" s="7">
        <v>17.42</v>
      </c>
      <c r="I67" s="7"/>
      <c r="J67" s="8">
        <f>IF(D67=F67,0,1)</f>
        <v>0</v>
      </c>
      <c r="K67" s="9">
        <v>1000493050</v>
      </c>
      <c r="L67" s="9">
        <v>76005823</v>
      </c>
      <c r="M67" s="9">
        <v>124538040</v>
      </c>
      <c r="N67" s="9">
        <v>55429490</v>
      </c>
      <c r="O67" s="9">
        <f>L67+M67+N67</f>
        <v>255973353</v>
      </c>
      <c r="P67" s="9">
        <v>1256466403</v>
      </c>
      <c r="Q67" s="10">
        <v>79.6275</v>
      </c>
      <c r="R67" s="10">
        <v>20.3725</v>
      </c>
      <c r="S67" s="11">
        <f>IF(J67=1,O67,0)</f>
        <v>0</v>
      </c>
      <c r="T67" s="12">
        <f>IF(D67&lt;16.28,K67,0)</f>
        <v>0</v>
      </c>
      <c r="U67" s="13">
        <f>IF(F67&gt;16.28,O67,0)</f>
        <v>255973353</v>
      </c>
      <c r="V67" s="7"/>
    </row>
    <row r="68" ht="12.75" customHeight="1">
      <c r="A68" t="s" s="6">
        <v>337</v>
      </c>
      <c r="B68" t="s" s="6">
        <v>338</v>
      </c>
      <c r="C68" t="s" s="6">
        <v>18</v>
      </c>
      <c r="D68" s="7">
        <v>19.99</v>
      </c>
      <c r="E68" s="7">
        <v>0</v>
      </c>
      <c r="F68" s="7">
        <v>19.99</v>
      </c>
      <c r="G68" s="7">
        <v>19.99</v>
      </c>
      <c r="H68" s="7">
        <v>19.99</v>
      </c>
      <c r="I68" s="7"/>
      <c r="J68" s="8">
        <f>IF(D68=F68,0,1)</f>
        <v>0</v>
      </c>
      <c r="K68" s="9">
        <v>1862073973</v>
      </c>
      <c r="L68" s="9">
        <v>179568077</v>
      </c>
      <c r="M68" s="9">
        <v>65291490</v>
      </c>
      <c r="N68" s="9">
        <v>229559030</v>
      </c>
      <c r="O68" s="9">
        <f>L68+M68+N68</f>
        <v>474418597</v>
      </c>
      <c r="P68" s="9">
        <v>2336492570</v>
      </c>
      <c r="Q68" s="10">
        <v>79.6953</v>
      </c>
      <c r="R68" s="10">
        <v>20.3047</v>
      </c>
      <c r="S68" s="11">
        <f>IF(J68=1,O68,0)</f>
        <v>0</v>
      </c>
      <c r="T68" s="12">
        <f>IF(D68&lt;16.28,K68,0)</f>
        <v>0</v>
      </c>
      <c r="U68" s="13">
        <f>IF(F68&gt;16.28,O68,0)</f>
        <v>474418597</v>
      </c>
      <c r="V68" s="7"/>
    </row>
    <row r="69" ht="12.75" customHeight="1">
      <c r="A69" t="s" s="6">
        <v>241</v>
      </c>
      <c r="B69" t="s" s="6">
        <v>242</v>
      </c>
      <c r="C69" t="s" s="6">
        <v>18</v>
      </c>
      <c r="D69" s="7">
        <v>14.86</v>
      </c>
      <c r="E69" s="7">
        <v>0</v>
      </c>
      <c r="F69" s="7">
        <v>14.86</v>
      </c>
      <c r="G69" s="7">
        <v>14.86</v>
      </c>
      <c r="H69" s="7">
        <v>14.86</v>
      </c>
      <c r="I69" s="7"/>
      <c r="J69" s="8">
        <f>IF(D69=F69,0,1)</f>
        <v>0</v>
      </c>
      <c r="K69" s="9">
        <v>1349084781</v>
      </c>
      <c r="L69" s="9">
        <v>266743811</v>
      </c>
      <c r="M69" s="9">
        <v>14365300</v>
      </c>
      <c r="N69" s="9">
        <v>61255590</v>
      </c>
      <c r="O69" s="9">
        <f>L69+M69+N69</f>
        <v>342364701</v>
      </c>
      <c r="P69" s="9">
        <v>1691449482</v>
      </c>
      <c r="Q69" s="10">
        <v>79.7591</v>
      </c>
      <c r="R69" s="10">
        <v>20.2409</v>
      </c>
      <c r="S69" s="11">
        <f>IF(J69=1,O69,0)</f>
        <v>0</v>
      </c>
      <c r="T69" s="12">
        <f>IF(D69&lt;16.28,K69,0)</f>
        <v>1349084781</v>
      </c>
      <c r="U69" s="13">
        <f>IF(F69&gt;16.28,O69,0)</f>
        <v>0</v>
      </c>
      <c r="V69" s="7"/>
    </row>
    <row r="70" ht="12.75" customHeight="1">
      <c r="A70" t="s" s="6">
        <v>689</v>
      </c>
      <c r="B70" t="s" s="6">
        <v>690</v>
      </c>
      <c r="C70" t="s" s="6">
        <v>18</v>
      </c>
      <c r="D70" s="7">
        <v>13.71</v>
      </c>
      <c r="E70" s="7">
        <v>13.71</v>
      </c>
      <c r="F70" s="7">
        <v>13.71</v>
      </c>
      <c r="G70" s="7">
        <v>13.71</v>
      </c>
      <c r="H70" s="7">
        <v>13.71</v>
      </c>
      <c r="I70" s="7"/>
      <c r="J70" s="8">
        <f>IF(D70=F70,0,1)</f>
        <v>0</v>
      </c>
      <c r="K70" s="9">
        <v>257725435</v>
      </c>
      <c r="L70" s="9">
        <v>26247977</v>
      </c>
      <c r="M70" s="9">
        <v>24161300</v>
      </c>
      <c r="N70" s="9">
        <v>15384029</v>
      </c>
      <c r="O70" s="9">
        <f>L70+M70+N70</f>
        <v>65793306</v>
      </c>
      <c r="P70" s="9">
        <v>326913014</v>
      </c>
      <c r="Q70" s="10">
        <v>79.87439999999999</v>
      </c>
      <c r="R70" s="10">
        <v>20.1256</v>
      </c>
      <c r="S70" s="11">
        <f>IF(J70=1,O70,0)</f>
        <v>0</v>
      </c>
      <c r="T70" s="12">
        <f>IF(D70&lt;16.28,K70,0)</f>
        <v>257725435</v>
      </c>
      <c r="U70" s="13">
        <f>IF(F70&gt;16.28,O70,0)</f>
        <v>0</v>
      </c>
      <c r="V70" s="7"/>
    </row>
    <row r="71" ht="12.75" customHeight="1">
      <c r="A71" t="s" s="6">
        <v>417</v>
      </c>
      <c r="B71" t="s" s="6">
        <v>418</v>
      </c>
      <c r="C71" t="s" s="6">
        <v>18</v>
      </c>
      <c r="D71" s="7">
        <v>15.54</v>
      </c>
      <c r="E71" s="7">
        <v>0</v>
      </c>
      <c r="F71" s="7">
        <v>33.51</v>
      </c>
      <c r="G71" s="7">
        <v>33.51</v>
      </c>
      <c r="H71" s="7">
        <v>33.51</v>
      </c>
      <c r="I71" s="7"/>
      <c r="J71" s="8">
        <f>IF(D71=F71,0,1)</f>
        <v>1</v>
      </c>
      <c r="K71" s="9">
        <v>5904815861</v>
      </c>
      <c r="L71" s="9">
        <v>721683418</v>
      </c>
      <c r="M71" s="9">
        <v>366845200</v>
      </c>
      <c r="N71" s="9">
        <v>395020130</v>
      </c>
      <c r="O71" s="9">
        <f>L71+M71+N71</f>
        <v>1483548748</v>
      </c>
      <c r="P71" s="9">
        <v>7388364609</v>
      </c>
      <c r="Q71" s="10">
        <v>79.9205</v>
      </c>
      <c r="R71" s="10">
        <v>20.0795</v>
      </c>
      <c r="S71" s="11">
        <f>IF(J71=1,O71,0)</f>
        <v>1483548748</v>
      </c>
      <c r="T71" s="12">
        <f>IF(D71&lt;16.28,K71,0)</f>
        <v>5904815861</v>
      </c>
      <c r="U71" s="13">
        <f>IF(F71&gt;16.28,O71,0)</f>
        <v>1483548748</v>
      </c>
      <c r="V71" s="7"/>
    </row>
    <row r="72" ht="12.75" customHeight="1">
      <c r="A72" t="s" s="6">
        <v>385</v>
      </c>
      <c r="B72" t="s" s="6">
        <v>386</v>
      </c>
      <c r="C72" t="s" s="6">
        <v>18</v>
      </c>
      <c r="D72" s="7">
        <v>15.39</v>
      </c>
      <c r="E72" s="7">
        <v>0</v>
      </c>
      <c r="F72" s="7">
        <v>28.44</v>
      </c>
      <c r="G72" s="7">
        <v>28.44</v>
      </c>
      <c r="H72" s="7">
        <v>28.44</v>
      </c>
      <c r="I72" s="7"/>
      <c r="J72" s="8">
        <f>IF(D72=F72,0,1)</f>
        <v>1</v>
      </c>
      <c r="K72" s="9">
        <v>3319805589</v>
      </c>
      <c r="L72" s="9">
        <v>423598742</v>
      </c>
      <c r="M72" s="9">
        <v>244610103</v>
      </c>
      <c r="N72" s="9">
        <v>161612422</v>
      </c>
      <c r="O72" s="9">
        <f>L72+M72+N72</f>
        <v>829821267</v>
      </c>
      <c r="P72" s="9">
        <v>4149626856</v>
      </c>
      <c r="Q72" s="10">
        <v>80.0025</v>
      </c>
      <c r="R72" s="10">
        <v>19.9975</v>
      </c>
      <c r="S72" s="11">
        <f>IF(J72=1,O72,0)</f>
        <v>829821267</v>
      </c>
      <c r="T72" s="12">
        <f>IF(D72&lt;16.28,K72,0)</f>
        <v>3319805589</v>
      </c>
      <c r="U72" s="13">
        <f>IF(F72&gt;16.28,O72,0)</f>
        <v>829821267</v>
      </c>
      <c r="V72" s="7"/>
    </row>
    <row r="73" ht="12.75" customHeight="1">
      <c r="A73" t="s" s="6">
        <v>461</v>
      </c>
      <c r="B73" t="s" s="6">
        <v>462</v>
      </c>
      <c r="C73" t="s" s="6">
        <v>18</v>
      </c>
      <c r="D73" s="7">
        <v>19.12</v>
      </c>
      <c r="E73" s="7">
        <v>0</v>
      </c>
      <c r="F73" s="7">
        <v>19.12</v>
      </c>
      <c r="G73" s="7">
        <v>19.12</v>
      </c>
      <c r="H73" s="7">
        <v>19.12</v>
      </c>
      <c r="I73" s="7"/>
      <c r="J73" s="8">
        <f>IF(D73=F73,0,1)</f>
        <v>0</v>
      </c>
      <c r="K73" s="9">
        <v>530773680</v>
      </c>
      <c r="L73" s="9">
        <v>65915213</v>
      </c>
      <c r="M73" s="9">
        <v>39136930</v>
      </c>
      <c r="N73" s="9">
        <v>27378950</v>
      </c>
      <c r="O73" s="9">
        <f>L73+M73+N73</f>
        <v>132431093</v>
      </c>
      <c r="P73" s="9">
        <v>663204773</v>
      </c>
      <c r="Q73" s="10">
        <v>80.0316</v>
      </c>
      <c r="R73" s="10">
        <v>19.9684</v>
      </c>
      <c r="S73" s="11">
        <f>IF(J73=1,O73,0)</f>
        <v>0</v>
      </c>
      <c r="T73" s="12">
        <f>IF(D73&lt;16.28,K73,0)</f>
        <v>0</v>
      </c>
      <c r="U73" s="13">
        <f>IF(F73&gt;16.28,O73,0)</f>
        <v>132431093</v>
      </c>
      <c r="V73" s="7"/>
    </row>
    <row r="74" ht="12.75" customHeight="1">
      <c r="A74" t="s" s="6">
        <v>585</v>
      </c>
      <c r="B74" t="s" s="6">
        <v>586</v>
      </c>
      <c r="C74" t="s" s="6">
        <v>18</v>
      </c>
      <c r="D74" s="7">
        <v>14.41</v>
      </c>
      <c r="E74" s="7">
        <v>0</v>
      </c>
      <c r="F74" s="7">
        <v>24.2</v>
      </c>
      <c r="G74" s="7">
        <v>24.2</v>
      </c>
      <c r="H74" s="7">
        <v>24.2</v>
      </c>
      <c r="I74" s="7"/>
      <c r="J74" s="8">
        <f>IF(D74=F74,0,1)</f>
        <v>1</v>
      </c>
      <c r="K74" s="9">
        <v>3861083827</v>
      </c>
      <c r="L74" s="9">
        <v>522416001</v>
      </c>
      <c r="M74" s="9">
        <v>242954000</v>
      </c>
      <c r="N74" s="9">
        <v>189140330</v>
      </c>
      <c r="O74" s="9">
        <f>L74+M74+N74</f>
        <v>954510331</v>
      </c>
      <c r="P74" s="9">
        <v>4815594158</v>
      </c>
      <c r="Q74" s="10">
        <v>80.1788</v>
      </c>
      <c r="R74" s="10">
        <v>19.8212</v>
      </c>
      <c r="S74" s="11">
        <f>IF(J74=1,O74,0)</f>
        <v>954510331</v>
      </c>
      <c r="T74" s="12">
        <f>IF(D74&lt;16.28,K74,0)</f>
        <v>3861083827</v>
      </c>
      <c r="U74" s="13">
        <f>IF(F74&gt;16.28,O74,0)</f>
        <v>954510331</v>
      </c>
      <c r="V74" s="7"/>
    </row>
    <row r="75" ht="12.75" customHeight="1">
      <c r="A75" t="s" s="6">
        <v>467</v>
      </c>
      <c r="B75" t="s" s="6">
        <v>468</v>
      </c>
      <c r="C75" t="s" s="6">
        <v>18</v>
      </c>
      <c r="D75" s="7">
        <v>16.16</v>
      </c>
      <c r="E75" s="7">
        <v>0</v>
      </c>
      <c r="F75" s="7">
        <v>16.16</v>
      </c>
      <c r="G75" s="7">
        <v>16.16</v>
      </c>
      <c r="H75" s="7">
        <v>16.16</v>
      </c>
      <c r="I75" s="7"/>
      <c r="J75" s="8">
        <f>IF(D75=F75,0,1)</f>
        <v>0</v>
      </c>
      <c r="K75" s="9">
        <v>1309249094</v>
      </c>
      <c r="L75" s="9">
        <v>133166381</v>
      </c>
      <c r="M75" s="9">
        <v>113105500</v>
      </c>
      <c r="N75" s="9">
        <v>73973700</v>
      </c>
      <c r="O75" s="9">
        <f>L75+M75+N75</f>
        <v>320245581</v>
      </c>
      <c r="P75" s="9">
        <v>1629494675</v>
      </c>
      <c r="Q75" s="10">
        <v>80.34690000000001</v>
      </c>
      <c r="R75" s="10">
        <v>19.6531</v>
      </c>
      <c r="S75" s="11">
        <f>IF(J75=1,O75,0)</f>
        <v>0</v>
      </c>
      <c r="T75" s="12">
        <f>IF(D75&lt;16.28,K75,0)</f>
        <v>1309249094</v>
      </c>
      <c r="U75" s="13">
        <f>IF(F75&gt;16.28,O75,0)</f>
        <v>0</v>
      </c>
      <c r="V75" s="7"/>
    </row>
    <row r="76" ht="12.75" customHeight="1">
      <c r="A76" t="s" s="6">
        <v>205</v>
      </c>
      <c r="B76" t="s" s="6">
        <v>206</v>
      </c>
      <c r="C76" t="s" s="6">
        <v>18</v>
      </c>
      <c r="D76" s="7">
        <v>12.62</v>
      </c>
      <c r="E76" s="7">
        <v>0</v>
      </c>
      <c r="F76" s="7">
        <v>27.03</v>
      </c>
      <c r="G76" s="7">
        <v>27.03</v>
      </c>
      <c r="H76" s="7">
        <v>27.03</v>
      </c>
      <c r="I76" s="7"/>
      <c r="J76" s="8">
        <f>IF(D76=F76,0,1)</f>
        <v>1</v>
      </c>
      <c r="K76" s="9">
        <v>6130460507</v>
      </c>
      <c r="L76" s="9">
        <v>770369371</v>
      </c>
      <c r="M76" s="9">
        <v>463424500</v>
      </c>
      <c r="N76" s="9">
        <v>262094970</v>
      </c>
      <c r="O76" s="9">
        <f>L76+M76+N76</f>
        <v>1495888841</v>
      </c>
      <c r="P76" s="9">
        <v>7626349348</v>
      </c>
      <c r="Q76" s="10">
        <v>80.3853</v>
      </c>
      <c r="R76" s="10">
        <v>19.6147</v>
      </c>
      <c r="S76" s="11">
        <f>IF(J76=1,O76,0)</f>
        <v>1495888841</v>
      </c>
      <c r="T76" s="12">
        <f>IF(D76&lt;16.28,K76,0)</f>
        <v>6130460507</v>
      </c>
      <c r="U76" s="13">
        <f>IF(F76&gt;16.28,O76,0)</f>
        <v>1495888841</v>
      </c>
      <c r="V76" s="7"/>
    </row>
    <row r="77" ht="12.75" customHeight="1">
      <c r="A77" t="s" s="6">
        <v>411</v>
      </c>
      <c r="B77" t="s" s="6">
        <v>412</v>
      </c>
      <c r="C77" t="s" s="6">
        <v>18</v>
      </c>
      <c r="D77" s="7">
        <v>13.34</v>
      </c>
      <c r="E77" s="7">
        <v>0</v>
      </c>
      <c r="F77" s="7">
        <v>13.34</v>
      </c>
      <c r="G77" s="7">
        <v>13.34</v>
      </c>
      <c r="H77" s="7">
        <v>13.34</v>
      </c>
      <c r="I77" s="7"/>
      <c r="J77" s="8">
        <f>IF(D77=F77,0,1)</f>
        <v>0</v>
      </c>
      <c r="K77" s="9">
        <v>7891145514</v>
      </c>
      <c r="L77" s="9">
        <v>1639806886</v>
      </c>
      <c r="M77" s="9">
        <v>49536800</v>
      </c>
      <c r="N77" s="9">
        <v>225477470</v>
      </c>
      <c r="O77" s="9">
        <f>L77+M77+N77</f>
        <v>1914821156</v>
      </c>
      <c r="P77" s="9">
        <v>9805966670</v>
      </c>
      <c r="Q77" s="10">
        <v>80.4729</v>
      </c>
      <c r="R77" s="10">
        <v>19.5271</v>
      </c>
      <c r="S77" s="11">
        <f>IF(J77=1,O77,0)</f>
        <v>0</v>
      </c>
      <c r="T77" s="12">
        <f>IF(D77&lt;16.28,K77,0)</f>
        <v>7891145514</v>
      </c>
      <c r="U77" s="13">
        <f>IF(F77&gt;16.28,O77,0)</f>
        <v>0</v>
      </c>
      <c r="V77" s="7"/>
    </row>
    <row r="78" ht="12.75" customHeight="1">
      <c r="A78" t="s" s="6">
        <v>653</v>
      </c>
      <c r="B78" t="s" s="6">
        <v>654</v>
      </c>
      <c r="C78" t="s" s="6">
        <v>18</v>
      </c>
      <c r="D78" s="7">
        <v>23.24</v>
      </c>
      <c r="E78" s="7">
        <v>0</v>
      </c>
      <c r="F78" s="7">
        <v>23.24</v>
      </c>
      <c r="G78" s="7">
        <v>23.24</v>
      </c>
      <c r="H78" s="7">
        <v>23.24</v>
      </c>
      <c r="I78" s="7"/>
      <c r="J78" s="8">
        <f>IF(D78=F78,0,1)</f>
        <v>0</v>
      </c>
      <c r="K78" s="9">
        <v>90663000</v>
      </c>
      <c r="L78" s="9">
        <v>3556909</v>
      </c>
      <c r="M78" s="9">
        <v>1042500</v>
      </c>
      <c r="N78" s="9">
        <v>17213099</v>
      </c>
      <c r="O78" s="9">
        <f>L78+M78+N78</f>
        <v>21812508</v>
      </c>
      <c r="P78" s="9">
        <v>112475508</v>
      </c>
      <c r="Q78" s="10">
        <v>80.6069</v>
      </c>
      <c r="R78" s="10">
        <v>19.3931</v>
      </c>
      <c r="S78" s="11">
        <f>IF(J78=1,O78,0)</f>
        <v>0</v>
      </c>
      <c r="T78" s="12">
        <f>IF(D78&lt;16.28,K78,0)</f>
        <v>0</v>
      </c>
      <c r="U78" s="13">
        <f>IF(F78&gt;16.28,O78,0)</f>
        <v>21812508</v>
      </c>
      <c r="V78" s="7"/>
    </row>
    <row r="79" ht="12.75" customHeight="1">
      <c r="A79" t="s" s="6">
        <v>623</v>
      </c>
      <c r="B79" t="s" s="6">
        <v>624</v>
      </c>
      <c r="C79" t="s" s="6">
        <v>18</v>
      </c>
      <c r="D79" s="7">
        <v>15.16</v>
      </c>
      <c r="E79" s="7">
        <v>0</v>
      </c>
      <c r="F79" s="7">
        <v>15.16</v>
      </c>
      <c r="G79" s="7">
        <v>15.16</v>
      </c>
      <c r="H79" s="7">
        <v>15.16</v>
      </c>
      <c r="I79" s="7"/>
      <c r="J79" s="8">
        <f>IF(D79=F79,0,1)</f>
        <v>0</v>
      </c>
      <c r="K79" s="9">
        <v>1710490414</v>
      </c>
      <c r="L79" s="9">
        <v>94828709</v>
      </c>
      <c r="M79" s="9">
        <v>174969507</v>
      </c>
      <c r="N79" s="9">
        <v>141275030</v>
      </c>
      <c r="O79" s="9">
        <f>L79+M79+N79</f>
        <v>411073246</v>
      </c>
      <c r="P79" s="9">
        <v>2121563660</v>
      </c>
      <c r="Q79" s="10">
        <v>80.624</v>
      </c>
      <c r="R79" s="10">
        <v>19.376</v>
      </c>
      <c r="S79" s="11">
        <f>IF(J79=1,O79,0)</f>
        <v>0</v>
      </c>
      <c r="T79" s="12">
        <f>IF(D79&lt;16.28,K79,0)</f>
        <v>1710490414</v>
      </c>
      <c r="U79" s="13">
        <f>IF(F79&gt;16.28,O79,0)</f>
        <v>0</v>
      </c>
      <c r="V79" s="7"/>
    </row>
    <row r="80" ht="12.75" customHeight="1">
      <c r="A80" t="s" s="6">
        <v>79</v>
      </c>
      <c r="B80" t="s" s="6">
        <v>80</v>
      </c>
      <c r="C80" t="s" s="6">
        <v>18</v>
      </c>
      <c r="D80" s="7">
        <v>17.9</v>
      </c>
      <c r="E80" s="7">
        <v>0</v>
      </c>
      <c r="F80" s="7">
        <v>17.9</v>
      </c>
      <c r="G80" s="7">
        <v>17.9</v>
      </c>
      <c r="H80" s="7">
        <v>17.9</v>
      </c>
      <c r="I80" s="7"/>
      <c r="J80" s="8">
        <f>IF(D80=F80,0,1)</f>
        <v>0</v>
      </c>
      <c r="K80" s="9">
        <v>940150339</v>
      </c>
      <c r="L80" s="9">
        <v>26743261</v>
      </c>
      <c r="M80" s="9">
        <v>30830814</v>
      </c>
      <c r="N80" s="9">
        <v>167140516</v>
      </c>
      <c r="O80" s="9">
        <f>L80+M80+N80</f>
        <v>224714591</v>
      </c>
      <c r="P80" s="9">
        <v>1164864930</v>
      </c>
      <c r="Q80" s="10">
        <v>80.709</v>
      </c>
      <c r="R80" s="10">
        <v>19.291</v>
      </c>
      <c r="S80" s="11">
        <f>IF(J80=1,O80,0)</f>
        <v>0</v>
      </c>
      <c r="T80" s="12">
        <f>IF(D80&lt;16.28,K80,0)</f>
        <v>0</v>
      </c>
      <c r="U80" s="13">
        <f>IF(F80&gt;16.28,O80,0)</f>
        <v>224714591</v>
      </c>
      <c r="V80" s="7"/>
    </row>
    <row r="81" ht="12.75" customHeight="1">
      <c r="A81" t="s" s="6">
        <v>217</v>
      </c>
      <c r="B81" t="s" s="6">
        <v>218</v>
      </c>
      <c r="C81" t="s" s="6">
        <v>18</v>
      </c>
      <c r="D81" s="7">
        <v>14.05</v>
      </c>
      <c r="E81" s="7">
        <v>0</v>
      </c>
      <c r="F81" s="7">
        <v>14.05</v>
      </c>
      <c r="G81" s="7">
        <v>14.05</v>
      </c>
      <c r="H81" s="7">
        <v>14.05</v>
      </c>
      <c r="I81" s="7"/>
      <c r="J81" s="8">
        <f>IF(D81=F81,0,1)</f>
        <v>0</v>
      </c>
      <c r="K81" s="9">
        <v>5037676355</v>
      </c>
      <c r="L81" s="9">
        <v>415756887</v>
      </c>
      <c r="M81" s="9">
        <v>568964110</v>
      </c>
      <c r="N81" s="9">
        <v>216250290</v>
      </c>
      <c r="O81" s="9">
        <f>L81+M81+N81</f>
        <v>1200971287</v>
      </c>
      <c r="P81" s="9">
        <v>6238647642</v>
      </c>
      <c r="Q81" s="10">
        <v>80.7495</v>
      </c>
      <c r="R81" s="10">
        <v>19.2505</v>
      </c>
      <c r="S81" s="11">
        <f>IF(J81=1,O81,0)</f>
        <v>0</v>
      </c>
      <c r="T81" s="12">
        <f>IF(D81&lt;16.28,K81,0)</f>
        <v>5037676355</v>
      </c>
      <c r="U81" s="13">
        <f>IF(F81&gt;16.28,O81,0)</f>
        <v>0</v>
      </c>
      <c r="V81" s="7"/>
    </row>
    <row r="82" ht="12.75" customHeight="1">
      <c r="A82" t="s" s="6">
        <v>321</v>
      </c>
      <c r="B82" t="s" s="6">
        <v>322</v>
      </c>
      <c r="C82" t="s" s="6">
        <v>18</v>
      </c>
      <c r="D82" s="7">
        <v>16.56</v>
      </c>
      <c r="E82" s="7">
        <v>16.56</v>
      </c>
      <c r="F82" s="7">
        <v>16.56</v>
      </c>
      <c r="G82" s="7">
        <v>16.56</v>
      </c>
      <c r="H82" s="7">
        <v>16.56</v>
      </c>
      <c r="I82" s="7"/>
      <c r="J82" s="8">
        <f>IF(D82=F82,0,1)</f>
        <v>0</v>
      </c>
      <c r="K82" s="9">
        <v>3943261202</v>
      </c>
      <c r="L82" s="9">
        <v>491393027</v>
      </c>
      <c r="M82" s="9">
        <v>255659250</v>
      </c>
      <c r="N82" s="9">
        <v>185576200</v>
      </c>
      <c r="O82" s="9">
        <f>L82+M82+N82</f>
        <v>932628477</v>
      </c>
      <c r="P82" s="9">
        <v>4876293479</v>
      </c>
      <c r="Q82" s="10">
        <v>80.8742</v>
      </c>
      <c r="R82" s="10">
        <v>19.1258</v>
      </c>
      <c r="S82" s="11">
        <f>IF(J82=1,O82,0)</f>
        <v>0</v>
      </c>
      <c r="T82" s="12">
        <f>IF(D82&lt;16.28,K82,0)</f>
        <v>0</v>
      </c>
      <c r="U82" s="13">
        <f>IF(F82&gt;16.28,O82,0)</f>
        <v>932628477</v>
      </c>
      <c r="V82" s="7"/>
    </row>
    <row r="83" ht="12.75" customHeight="1">
      <c r="A83" t="s" s="6">
        <v>239</v>
      </c>
      <c r="B83" t="s" s="6">
        <v>240</v>
      </c>
      <c r="C83" t="s" s="6">
        <v>18</v>
      </c>
      <c r="D83" s="7">
        <v>15.28</v>
      </c>
      <c r="E83" s="7">
        <v>0</v>
      </c>
      <c r="F83" s="7">
        <v>15.28</v>
      </c>
      <c r="G83" s="7">
        <v>15.28</v>
      </c>
      <c r="H83" s="7">
        <v>15.28</v>
      </c>
      <c r="I83" s="7"/>
      <c r="J83" s="8">
        <f>IF(D83=F83,0,1)</f>
        <v>0</v>
      </c>
      <c r="K83" s="9">
        <v>182980451</v>
      </c>
      <c r="L83" s="9">
        <v>8551239</v>
      </c>
      <c r="M83" s="9">
        <v>2084370</v>
      </c>
      <c r="N83" s="9">
        <v>32529770</v>
      </c>
      <c r="O83" s="9">
        <f>L83+M83+N83</f>
        <v>43165379</v>
      </c>
      <c r="P83" s="9">
        <v>226145830</v>
      </c>
      <c r="Q83" s="10">
        <v>80.9126</v>
      </c>
      <c r="R83" s="10">
        <v>19.0874</v>
      </c>
      <c r="S83" s="11">
        <f>IF(J83=1,O83,0)</f>
        <v>0</v>
      </c>
      <c r="T83" s="12">
        <f>IF(D83&lt;16.28,K83,0)</f>
        <v>182980451</v>
      </c>
      <c r="U83" s="13">
        <f>IF(F83&gt;16.28,O83,0)</f>
        <v>0</v>
      </c>
      <c r="V83" s="7"/>
    </row>
    <row r="84" ht="12.75" customHeight="1">
      <c r="A84" t="s" s="6">
        <v>715</v>
      </c>
      <c r="B84" t="s" s="6">
        <v>716</v>
      </c>
      <c r="C84" t="s" s="6">
        <v>18</v>
      </c>
      <c r="D84" s="7">
        <v>13.67</v>
      </c>
      <c r="E84" s="7">
        <v>0</v>
      </c>
      <c r="F84" s="7">
        <v>18.18</v>
      </c>
      <c r="G84" s="7">
        <v>18.18</v>
      </c>
      <c r="H84" s="7">
        <v>18.15</v>
      </c>
      <c r="I84" s="7"/>
      <c r="J84" s="8">
        <f>IF(D84=F84,0,1)</f>
        <v>1</v>
      </c>
      <c r="K84" s="9">
        <v>2137180003</v>
      </c>
      <c r="L84" s="9">
        <v>377633981</v>
      </c>
      <c r="M84" s="9">
        <v>44712600</v>
      </c>
      <c r="N84" s="9">
        <v>79779660</v>
      </c>
      <c r="O84" s="9">
        <f>L84+M84+N84</f>
        <v>502126241</v>
      </c>
      <c r="P84" s="9">
        <v>2639306244</v>
      </c>
      <c r="Q84" s="10">
        <v>80.9751</v>
      </c>
      <c r="R84" s="10">
        <v>19.0249</v>
      </c>
      <c r="S84" s="11">
        <f>IF(J84=1,O84,0)</f>
        <v>502126241</v>
      </c>
      <c r="T84" s="12">
        <f>IF(D84&lt;16.28,K84,0)</f>
        <v>2137180003</v>
      </c>
      <c r="U84" s="13">
        <f>IF(F84&gt;16.28,O84,0)</f>
        <v>502126241</v>
      </c>
      <c r="V84" s="7"/>
    </row>
    <row r="85" ht="12.75" customHeight="1">
      <c r="A85" t="s" s="6">
        <v>443</v>
      </c>
      <c r="B85" t="s" s="6">
        <v>444</v>
      </c>
      <c r="C85" t="s" s="6">
        <v>18</v>
      </c>
      <c r="D85" s="7">
        <v>17.89</v>
      </c>
      <c r="E85" s="7">
        <v>0</v>
      </c>
      <c r="F85" s="7">
        <v>17.89</v>
      </c>
      <c r="G85" s="7">
        <v>17.89</v>
      </c>
      <c r="H85" s="7">
        <v>17.89</v>
      </c>
      <c r="I85" s="7"/>
      <c r="J85" s="8">
        <f>IF(D85=F85,0,1)</f>
        <v>0</v>
      </c>
      <c r="K85" s="9">
        <v>3177695139</v>
      </c>
      <c r="L85" s="9">
        <v>517692188</v>
      </c>
      <c r="M85" s="9">
        <v>113346767</v>
      </c>
      <c r="N85" s="9">
        <v>110038800</v>
      </c>
      <c r="O85" s="9">
        <f>L85+M85+N85</f>
        <v>741077755</v>
      </c>
      <c r="P85" s="9">
        <v>3918772894</v>
      </c>
      <c r="Q85" s="10">
        <v>81.089</v>
      </c>
      <c r="R85" s="10">
        <v>18.911</v>
      </c>
      <c r="S85" s="11">
        <f>IF(J85=1,O85,0)</f>
        <v>0</v>
      </c>
      <c r="T85" s="12">
        <f>IF(D85&lt;16.28,K85,0)</f>
        <v>0</v>
      </c>
      <c r="U85" s="13">
        <f>IF(F85&gt;16.28,O85,0)</f>
        <v>741077755</v>
      </c>
      <c r="V85" s="7"/>
    </row>
    <row r="86" ht="12.75" customHeight="1">
      <c r="A86" t="s" s="6">
        <v>569</v>
      </c>
      <c r="B86" t="s" s="6">
        <v>570</v>
      </c>
      <c r="C86" t="s" s="6">
        <v>18</v>
      </c>
      <c r="D86" s="7">
        <v>16.28</v>
      </c>
      <c r="E86" s="7">
        <v>0</v>
      </c>
      <c r="F86" s="7">
        <v>16.28</v>
      </c>
      <c r="G86" s="7">
        <v>16.28</v>
      </c>
      <c r="H86" s="7">
        <v>16.28</v>
      </c>
      <c r="I86" s="7"/>
      <c r="J86" s="8">
        <f>IF(D86=F86,0,1)</f>
        <v>0</v>
      </c>
      <c r="K86" s="9">
        <v>2316551636</v>
      </c>
      <c r="L86" s="9">
        <v>253170312</v>
      </c>
      <c r="M86" s="9">
        <v>187183900</v>
      </c>
      <c r="N86" s="9">
        <v>98622200</v>
      </c>
      <c r="O86" s="9">
        <f>L86+M86+N86</f>
        <v>538976412</v>
      </c>
      <c r="P86" s="9">
        <v>2855528048</v>
      </c>
      <c r="Q86" s="10">
        <v>81.12520000000001</v>
      </c>
      <c r="R86" s="10">
        <v>18.8748</v>
      </c>
      <c r="S86" s="11">
        <f>IF(J86=1,O86,0)</f>
        <v>0</v>
      </c>
      <c r="T86" s="12">
        <f>IF(D86&lt;16.28,K86,0)</f>
        <v>0</v>
      </c>
      <c r="U86" s="13">
        <f>IF(F86&gt;16.28,O86,0)</f>
        <v>0</v>
      </c>
      <c r="V86" s="7"/>
    </row>
    <row r="87" ht="12.75" customHeight="1">
      <c r="A87" t="s" s="6">
        <v>517</v>
      </c>
      <c r="B87" t="s" s="6">
        <v>518</v>
      </c>
      <c r="C87" t="s" s="6">
        <v>18</v>
      </c>
      <c r="D87" s="7">
        <v>16.75</v>
      </c>
      <c r="E87" s="7">
        <v>0</v>
      </c>
      <c r="F87" s="7">
        <v>16.75</v>
      </c>
      <c r="G87" s="7">
        <v>16.75</v>
      </c>
      <c r="H87" s="7">
        <v>16.75</v>
      </c>
      <c r="I87" s="7"/>
      <c r="J87" s="8">
        <f>IF(D87=F87,0,1)</f>
        <v>0</v>
      </c>
      <c r="K87" s="9">
        <v>2069776284</v>
      </c>
      <c r="L87" s="9">
        <v>298052536</v>
      </c>
      <c r="M87" s="9">
        <v>124815400</v>
      </c>
      <c r="N87" s="9">
        <v>56539750</v>
      </c>
      <c r="O87" s="9">
        <f>L87+M87+N87</f>
        <v>479407686</v>
      </c>
      <c r="P87" s="9">
        <v>2549183970</v>
      </c>
      <c r="Q87" s="10">
        <v>81.19370000000001</v>
      </c>
      <c r="R87" s="10">
        <v>18.8063</v>
      </c>
      <c r="S87" s="11">
        <f>IF(J87=1,O87,0)</f>
        <v>0</v>
      </c>
      <c r="T87" s="12">
        <f>IF(D87&lt;16.28,K87,0)</f>
        <v>0</v>
      </c>
      <c r="U87" s="13">
        <f>IF(F87&gt;16.28,O87,0)</f>
        <v>479407686</v>
      </c>
      <c r="V87" s="7"/>
    </row>
    <row r="88" ht="12.75" customHeight="1">
      <c r="A88" t="s" s="6">
        <v>313</v>
      </c>
      <c r="B88" t="s" s="6">
        <v>314</v>
      </c>
      <c r="C88" t="s" s="6">
        <v>18</v>
      </c>
      <c r="D88" s="7">
        <v>11.44</v>
      </c>
      <c r="E88" s="7">
        <v>0</v>
      </c>
      <c r="F88" s="7">
        <v>24.21</v>
      </c>
      <c r="G88" s="7">
        <v>24.21</v>
      </c>
      <c r="H88" s="7">
        <v>24.21</v>
      </c>
      <c r="I88" s="7"/>
      <c r="J88" s="8">
        <f>IF(D88=F88,0,1)</f>
        <v>1</v>
      </c>
      <c r="K88" s="9">
        <v>4774078671</v>
      </c>
      <c r="L88" s="9">
        <v>476772165</v>
      </c>
      <c r="M88" s="9">
        <v>286076096</v>
      </c>
      <c r="N88" s="9">
        <v>337526690</v>
      </c>
      <c r="O88" s="9">
        <f>L88+M88+N88</f>
        <v>1100374951</v>
      </c>
      <c r="P88" s="9">
        <v>5874453622</v>
      </c>
      <c r="Q88" s="10">
        <v>81.2685</v>
      </c>
      <c r="R88" s="10">
        <v>18.7315</v>
      </c>
      <c r="S88" s="11">
        <f>IF(J88=1,O88,0)</f>
        <v>1100374951</v>
      </c>
      <c r="T88" s="12">
        <f>IF(D88&lt;16.28,K88,0)</f>
        <v>4774078671</v>
      </c>
      <c r="U88" s="13">
        <f>IF(F88&gt;16.28,O88,0)</f>
        <v>1100374951</v>
      </c>
      <c r="V88" s="7"/>
    </row>
    <row r="89" ht="12.75" customHeight="1">
      <c r="A89" t="s" s="6">
        <v>221</v>
      </c>
      <c r="B89" t="s" s="6">
        <v>222</v>
      </c>
      <c r="C89" t="s" s="6">
        <v>18</v>
      </c>
      <c r="D89" s="7">
        <v>18.59</v>
      </c>
      <c r="E89" s="7">
        <v>0</v>
      </c>
      <c r="F89" s="7">
        <v>18.59</v>
      </c>
      <c r="G89" s="7">
        <v>18.59</v>
      </c>
      <c r="H89" s="7">
        <v>18.59</v>
      </c>
      <c r="I89" s="7"/>
      <c r="J89" s="8">
        <f>IF(D89=F89,0,1)</f>
        <v>0</v>
      </c>
      <c r="K89" s="9">
        <v>1318229099</v>
      </c>
      <c r="L89" s="9">
        <v>130973801</v>
      </c>
      <c r="M89" s="9">
        <v>63946660</v>
      </c>
      <c r="N89" s="9">
        <v>103221404</v>
      </c>
      <c r="O89" s="9">
        <f>L89+M89+N89</f>
        <v>298141865</v>
      </c>
      <c r="P89" s="9">
        <v>1616370964</v>
      </c>
      <c r="Q89" s="10">
        <v>81.5549</v>
      </c>
      <c r="R89" s="10">
        <v>18.4451</v>
      </c>
      <c r="S89" s="11">
        <f>IF(J89=1,O89,0)</f>
        <v>0</v>
      </c>
      <c r="T89" s="12">
        <f>IF(D89&lt;16.28,K89,0)</f>
        <v>0</v>
      </c>
      <c r="U89" s="13">
        <f>IF(F89&gt;16.28,O89,0)</f>
        <v>298141865</v>
      </c>
      <c r="V89" s="7"/>
    </row>
    <row r="90" ht="12.75" customHeight="1">
      <c r="A90" t="s" s="6">
        <v>379</v>
      </c>
      <c r="B90" t="s" s="6">
        <v>380</v>
      </c>
      <c r="C90" t="s" s="6">
        <v>18</v>
      </c>
      <c r="D90" s="7">
        <v>15.38</v>
      </c>
      <c r="E90" s="7">
        <v>0</v>
      </c>
      <c r="F90" s="7">
        <v>16.33</v>
      </c>
      <c r="G90" s="7">
        <v>16.33</v>
      </c>
      <c r="H90" s="7">
        <v>16.33</v>
      </c>
      <c r="I90" s="7"/>
      <c r="J90" s="8">
        <f>IF(D90=F90,0,1)</f>
        <v>1</v>
      </c>
      <c r="K90" s="9">
        <v>2706906590</v>
      </c>
      <c r="L90" s="9">
        <v>436727654</v>
      </c>
      <c r="M90" s="9">
        <v>80638100</v>
      </c>
      <c r="N90" s="9">
        <v>89190800</v>
      </c>
      <c r="O90" s="9">
        <f>L90+M90+N90</f>
        <v>606556554</v>
      </c>
      <c r="P90" s="9">
        <v>3313463144</v>
      </c>
      <c r="Q90" s="10">
        <v>81.6942</v>
      </c>
      <c r="R90" s="10">
        <v>18.3058</v>
      </c>
      <c r="S90" s="11">
        <f>IF(J90=1,O90,0)</f>
        <v>606556554</v>
      </c>
      <c r="T90" s="12">
        <f>IF(D90&lt;16.28,K90,0)</f>
        <v>2706906590</v>
      </c>
      <c r="U90" s="13">
        <f>IF(F90&gt;16.28,O90,0)</f>
        <v>606556554</v>
      </c>
      <c r="V90" s="7"/>
    </row>
    <row r="91" ht="12.75" customHeight="1">
      <c r="A91" t="s" s="6">
        <v>383</v>
      </c>
      <c r="B91" t="s" s="6">
        <v>384</v>
      </c>
      <c r="C91" t="s" s="6">
        <v>18</v>
      </c>
      <c r="D91" s="7">
        <v>13.25</v>
      </c>
      <c r="E91" s="7">
        <v>0</v>
      </c>
      <c r="F91" s="7">
        <v>13.25</v>
      </c>
      <c r="G91" s="7">
        <v>13.25</v>
      </c>
      <c r="H91" s="7">
        <v>13.25</v>
      </c>
      <c r="I91" s="7"/>
      <c r="J91" s="8">
        <f>IF(D91=F91,0,1)</f>
        <v>0</v>
      </c>
      <c r="K91" s="9">
        <v>2005402067</v>
      </c>
      <c r="L91" s="9">
        <v>259982282</v>
      </c>
      <c r="M91" s="9">
        <v>132929800</v>
      </c>
      <c r="N91" s="9">
        <v>54846730</v>
      </c>
      <c r="O91" s="9">
        <f>L91+M91+N91</f>
        <v>447758812</v>
      </c>
      <c r="P91" s="9">
        <v>2453160879</v>
      </c>
      <c r="Q91" s="10">
        <v>81.74769999999999</v>
      </c>
      <c r="R91" s="10">
        <v>18.2523</v>
      </c>
      <c r="S91" s="11">
        <f>IF(J91=1,O91,0)</f>
        <v>0</v>
      </c>
      <c r="T91" s="12">
        <f>IF(D91&lt;16.28,K91,0)</f>
        <v>2005402067</v>
      </c>
      <c r="U91" s="13">
        <f>IF(F91&gt;16.28,O91,0)</f>
        <v>0</v>
      </c>
      <c r="V91" s="7"/>
    </row>
    <row r="92" ht="12.75" customHeight="1">
      <c r="A92" t="s" s="6">
        <v>451</v>
      </c>
      <c r="B92" t="s" s="6">
        <v>452</v>
      </c>
      <c r="C92" t="s" s="6">
        <v>18</v>
      </c>
      <c r="D92" s="7">
        <v>14.26</v>
      </c>
      <c r="E92" s="7">
        <v>0</v>
      </c>
      <c r="F92" s="7">
        <v>14.26</v>
      </c>
      <c r="G92" s="7">
        <v>14.26</v>
      </c>
      <c r="H92" s="7">
        <v>14.26</v>
      </c>
      <c r="I92" s="7"/>
      <c r="J92" s="8">
        <f>IF(D92=F92,0,1)</f>
        <v>0</v>
      </c>
      <c r="K92" s="9">
        <v>2467163870</v>
      </c>
      <c r="L92" s="9">
        <v>204711915</v>
      </c>
      <c r="M92" s="9">
        <v>254536325</v>
      </c>
      <c r="N92" s="9">
        <v>87253410</v>
      </c>
      <c r="O92" s="9">
        <f>L92+M92+N92</f>
        <v>546501650</v>
      </c>
      <c r="P92" s="9">
        <v>3013665520</v>
      </c>
      <c r="Q92" s="10">
        <v>81.8659</v>
      </c>
      <c r="R92" s="10">
        <v>18.1341</v>
      </c>
      <c r="S92" s="11">
        <f>IF(J92=1,O92,0)</f>
        <v>0</v>
      </c>
      <c r="T92" s="12">
        <f>IF(D92&lt;16.28,K92,0)</f>
        <v>2467163870</v>
      </c>
      <c r="U92" s="13">
        <f>IF(F92&gt;16.28,O92,0)</f>
        <v>0</v>
      </c>
      <c r="V92" s="7"/>
    </row>
    <row r="93" ht="12.75" customHeight="1">
      <c r="A93" t="s" s="6">
        <v>473</v>
      </c>
      <c r="B93" t="s" s="6">
        <v>474</v>
      </c>
      <c r="C93" t="s" s="6">
        <v>18</v>
      </c>
      <c r="D93" s="7">
        <v>10.1</v>
      </c>
      <c r="E93" s="7">
        <v>0</v>
      </c>
      <c r="F93" s="7">
        <v>21.14</v>
      </c>
      <c r="G93" s="7">
        <v>21.14</v>
      </c>
      <c r="H93" s="7">
        <v>21.14</v>
      </c>
      <c r="I93" s="7"/>
      <c r="J93" s="8">
        <f>IF(D93=F93,0,1)</f>
        <v>1</v>
      </c>
      <c r="K93" s="9">
        <v>7680108448</v>
      </c>
      <c r="L93" s="9">
        <v>1195893946</v>
      </c>
      <c r="M93" s="9">
        <v>330424200</v>
      </c>
      <c r="N93" s="9">
        <v>150581490</v>
      </c>
      <c r="O93" s="9">
        <f>L93+M93+N93</f>
        <v>1676899636</v>
      </c>
      <c r="P93" s="9">
        <v>9357008084</v>
      </c>
      <c r="Q93" s="10">
        <v>82.0787</v>
      </c>
      <c r="R93" s="10">
        <v>17.9213</v>
      </c>
      <c r="S93" s="11">
        <f>IF(J93=1,O93,0)</f>
        <v>1676899636</v>
      </c>
      <c r="T93" s="12">
        <f>IF(D93&lt;16.28,K93,0)</f>
        <v>7680108448</v>
      </c>
      <c r="U93" s="13">
        <f>IF(F93&gt;16.28,O93,0)</f>
        <v>1676899636</v>
      </c>
      <c r="V93" s="7"/>
    </row>
    <row r="94" ht="12.75" customHeight="1">
      <c r="A94" t="s" s="6">
        <v>161</v>
      </c>
      <c r="B94" t="s" s="6">
        <v>162</v>
      </c>
      <c r="C94" t="s" s="6">
        <v>18</v>
      </c>
      <c r="D94" s="7">
        <v>13.35</v>
      </c>
      <c r="E94" s="7">
        <v>0</v>
      </c>
      <c r="F94" s="7">
        <v>27.93</v>
      </c>
      <c r="G94" s="7">
        <v>27.93</v>
      </c>
      <c r="H94" s="7">
        <v>27.93</v>
      </c>
      <c r="I94" s="7"/>
      <c r="J94" s="8">
        <f>IF(D94=F94,0,1)</f>
        <v>1</v>
      </c>
      <c r="K94" s="9">
        <v>4996194081</v>
      </c>
      <c r="L94" s="9">
        <v>838629084</v>
      </c>
      <c r="M94" s="9">
        <v>47936335</v>
      </c>
      <c r="N94" s="9">
        <v>201840710</v>
      </c>
      <c r="O94" s="9">
        <f>L94+M94+N94</f>
        <v>1088406129</v>
      </c>
      <c r="P94" s="9">
        <v>6084600210</v>
      </c>
      <c r="Q94" s="10">
        <v>82.1121</v>
      </c>
      <c r="R94" s="10">
        <v>17.8879</v>
      </c>
      <c r="S94" s="11">
        <f>IF(J94=1,O94,0)</f>
        <v>1088406129</v>
      </c>
      <c r="T94" s="12">
        <f>IF(D94&lt;16.28,K94,0)</f>
        <v>4996194081</v>
      </c>
      <c r="U94" s="13">
        <f>IF(F94&gt;16.28,O94,0)</f>
        <v>1088406129</v>
      </c>
      <c r="V94" s="7"/>
    </row>
    <row r="95" ht="12.75" customHeight="1">
      <c r="A95" t="s" s="6">
        <v>143</v>
      </c>
      <c r="B95" t="s" s="6">
        <v>144</v>
      </c>
      <c r="C95" t="s" s="6">
        <v>18</v>
      </c>
      <c r="D95" s="7">
        <v>14.91</v>
      </c>
      <c r="E95" s="7">
        <v>0</v>
      </c>
      <c r="F95" s="7">
        <v>25.06</v>
      </c>
      <c r="G95" s="7">
        <v>25.06</v>
      </c>
      <c r="H95" s="7">
        <v>25.06</v>
      </c>
      <c r="I95" s="7"/>
      <c r="J95" s="8">
        <f>IF(D95=F95,0,1)</f>
        <v>1</v>
      </c>
      <c r="K95" s="9">
        <v>1470528512</v>
      </c>
      <c r="L95" s="9">
        <v>79394780</v>
      </c>
      <c r="M95" s="9">
        <v>102999925</v>
      </c>
      <c r="N95" s="9">
        <v>134054941</v>
      </c>
      <c r="O95" s="9">
        <f>L95+M95+N95</f>
        <v>316449646</v>
      </c>
      <c r="P95" s="9">
        <v>1786978158</v>
      </c>
      <c r="Q95" s="10">
        <v>82.2914</v>
      </c>
      <c r="R95" s="10">
        <v>17.7086</v>
      </c>
      <c r="S95" s="11">
        <f>IF(J95=1,O95,0)</f>
        <v>316449646</v>
      </c>
      <c r="T95" s="12">
        <f>IF(D95&lt;16.28,K95,0)</f>
        <v>1470528512</v>
      </c>
      <c r="U95" s="13">
        <f>IF(F95&gt;16.28,O95,0)</f>
        <v>316449646</v>
      </c>
      <c r="V95" s="7"/>
    </row>
    <row r="96" ht="12.75" customHeight="1">
      <c r="A96" t="s" s="6">
        <v>533</v>
      </c>
      <c r="B96" t="s" s="6">
        <v>534</v>
      </c>
      <c r="C96" t="s" s="6">
        <v>18</v>
      </c>
      <c r="D96" s="7">
        <v>11.14</v>
      </c>
      <c r="E96" s="7">
        <v>0</v>
      </c>
      <c r="F96" s="7">
        <v>11.14</v>
      </c>
      <c r="G96" s="7">
        <v>11.14</v>
      </c>
      <c r="H96" s="7">
        <v>11.14</v>
      </c>
      <c r="I96" s="7"/>
      <c r="J96" s="8">
        <f>IF(D96=F96,0,1)</f>
        <v>0</v>
      </c>
      <c r="K96" s="9">
        <v>1795667709</v>
      </c>
      <c r="L96" s="9">
        <v>277905575</v>
      </c>
      <c r="M96" s="9">
        <v>40093500</v>
      </c>
      <c r="N96" s="9">
        <v>67642551</v>
      </c>
      <c r="O96" s="9">
        <f>L96+M96+N96</f>
        <v>385641626</v>
      </c>
      <c r="P96" s="9">
        <v>2181309335</v>
      </c>
      <c r="Q96" s="10">
        <v>82.3206</v>
      </c>
      <c r="R96" s="10">
        <v>17.6794</v>
      </c>
      <c r="S96" s="11">
        <f>IF(J96=1,O96,0)</f>
        <v>0</v>
      </c>
      <c r="T96" s="12">
        <f>IF(D96&lt;16.28,K96,0)</f>
        <v>1795667709</v>
      </c>
      <c r="U96" s="13">
        <f>IF(F96&gt;16.28,O96,0)</f>
        <v>0</v>
      </c>
      <c r="V96" s="7"/>
    </row>
    <row r="97" ht="12.75" customHeight="1">
      <c r="A97" t="s" s="6">
        <v>657</v>
      </c>
      <c r="B97" t="s" s="6">
        <v>658</v>
      </c>
      <c r="C97" t="s" s="6">
        <v>18</v>
      </c>
      <c r="D97" s="7">
        <v>17.68</v>
      </c>
      <c r="E97" s="7">
        <v>0</v>
      </c>
      <c r="F97" s="7">
        <v>17.68</v>
      </c>
      <c r="G97" s="7">
        <v>17.68</v>
      </c>
      <c r="H97" s="7">
        <v>17.68</v>
      </c>
      <c r="I97" s="7"/>
      <c r="J97" s="8">
        <f>IF(D97=F97,0,1)</f>
        <v>0</v>
      </c>
      <c r="K97" s="9">
        <v>936160044</v>
      </c>
      <c r="L97" s="9">
        <v>68930011</v>
      </c>
      <c r="M97" s="9">
        <v>53288900</v>
      </c>
      <c r="N97" s="9">
        <v>76990668</v>
      </c>
      <c r="O97" s="9">
        <f>L97+M97+N97</f>
        <v>199209579</v>
      </c>
      <c r="P97" s="9">
        <v>1135369623</v>
      </c>
      <c r="Q97" s="10">
        <v>82.4542</v>
      </c>
      <c r="R97" s="10">
        <v>17.5458</v>
      </c>
      <c r="S97" s="11">
        <f>IF(J97=1,O97,0)</f>
        <v>0</v>
      </c>
      <c r="T97" s="12">
        <f>IF(D97&lt;16.28,K97,0)</f>
        <v>0</v>
      </c>
      <c r="U97" s="13">
        <f>IF(F97&gt;16.28,O97,0)</f>
        <v>199209579</v>
      </c>
      <c r="V97" s="7"/>
    </row>
    <row r="98" ht="12.75" customHeight="1">
      <c r="A98" t="s" s="6">
        <v>673</v>
      </c>
      <c r="B98" t="s" s="6">
        <v>674</v>
      </c>
      <c r="C98" t="s" s="6">
        <v>18</v>
      </c>
      <c r="D98" s="7">
        <v>18.49</v>
      </c>
      <c r="E98" s="7">
        <v>0</v>
      </c>
      <c r="F98" s="7">
        <v>36.31</v>
      </c>
      <c r="G98" s="7">
        <v>36.31</v>
      </c>
      <c r="H98" s="7">
        <v>36.31</v>
      </c>
      <c r="I98" s="7"/>
      <c r="J98" s="8">
        <f>IF(D98=F98,0,1)</f>
        <v>1</v>
      </c>
      <c r="K98" s="9">
        <v>3133077955</v>
      </c>
      <c r="L98" s="9">
        <v>357017048</v>
      </c>
      <c r="M98" s="9">
        <v>163907409</v>
      </c>
      <c r="N98" s="9">
        <v>144178251</v>
      </c>
      <c r="O98" s="9">
        <f>L98+M98+N98</f>
        <v>665102708</v>
      </c>
      <c r="P98" s="9">
        <v>3798180663</v>
      </c>
      <c r="Q98" s="10">
        <v>82.4889</v>
      </c>
      <c r="R98" s="10">
        <v>17.5111</v>
      </c>
      <c r="S98" s="11">
        <f>IF(J98=1,O98,0)</f>
        <v>665102708</v>
      </c>
      <c r="T98" s="12">
        <f>IF(D98&lt;16.28,K98,0)</f>
        <v>0</v>
      </c>
      <c r="U98" s="13">
        <f>IF(F98&gt;16.28,O98,0)</f>
        <v>665102708</v>
      </c>
      <c r="V98" s="7"/>
    </row>
    <row r="99" ht="12.75" customHeight="1">
      <c r="A99" t="s" s="6">
        <v>23</v>
      </c>
      <c r="B99" t="s" s="6">
        <v>24</v>
      </c>
      <c r="C99" t="s" s="6">
        <v>18</v>
      </c>
      <c r="D99" s="7">
        <v>20.89</v>
      </c>
      <c r="E99" s="7">
        <v>0</v>
      </c>
      <c r="F99" s="7">
        <v>26.16</v>
      </c>
      <c r="G99" s="7">
        <v>26.16</v>
      </c>
      <c r="H99" s="7">
        <v>26.16</v>
      </c>
      <c r="I99" s="7"/>
      <c r="J99" s="8">
        <f>IF(D99=F99,0,1)</f>
        <v>1</v>
      </c>
      <c r="K99" s="9">
        <v>472121670</v>
      </c>
      <c r="L99" s="9">
        <v>36646033</v>
      </c>
      <c r="M99" s="9">
        <v>28288797</v>
      </c>
      <c r="N99" s="9">
        <v>34037697</v>
      </c>
      <c r="O99" s="9">
        <f>L99+M99+N99</f>
        <v>98972527</v>
      </c>
      <c r="P99" s="9">
        <v>571094197</v>
      </c>
      <c r="Q99" s="10">
        <v>82.66970000000001</v>
      </c>
      <c r="R99" s="10">
        <v>17.3303</v>
      </c>
      <c r="S99" s="11">
        <f>IF(J99=1,O99,0)</f>
        <v>98972527</v>
      </c>
      <c r="T99" s="12">
        <f>IF(D99&lt;16.28,K99,0)</f>
        <v>0</v>
      </c>
      <c r="U99" s="13">
        <f>IF(F99&gt;16.28,O99,0)</f>
        <v>98972527</v>
      </c>
      <c r="V99" s="7"/>
    </row>
    <row r="100" ht="12.75" customHeight="1">
      <c r="A100" t="s" s="6">
        <v>33</v>
      </c>
      <c r="B100" t="s" s="6">
        <v>34</v>
      </c>
      <c r="C100" t="s" s="6">
        <v>18</v>
      </c>
      <c r="D100" s="7">
        <v>14.6</v>
      </c>
      <c r="E100" s="7">
        <v>0</v>
      </c>
      <c r="F100" s="7">
        <v>29.29</v>
      </c>
      <c r="G100" s="7">
        <v>29.29</v>
      </c>
      <c r="H100" s="7">
        <v>29.29</v>
      </c>
      <c r="I100" s="7"/>
      <c r="J100" s="8">
        <f>IF(D100=F100,0,1)</f>
        <v>1</v>
      </c>
      <c r="K100" s="9">
        <v>7986757090</v>
      </c>
      <c r="L100" s="9">
        <v>625781847</v>
      </c>
      <c r="M100" s="9">
        <v>726997300</v>
      </c>
      <c r="N100" s="9">
        <v>319029130</v>
      </c>
      <c r="O100" s="9">
        <f>L100+M100+N100</f>
        <v>1671808277</v>
      </c>
      <c r="P100" s="9">
        <v>9658565367</v>
      </c>
      <c r="Q100" s="10">
        <v>82.6909</v>
      </c>
      <c r="R100" s="10">
        <v>17.3091</v>
      </c>
      <c r="S100" s="11">
        <f>IF(J100=1,O100,0)</f>
        <v>1671808277</v>
      </c>
      <c r="T100" s="12">
        <f>IF(D100&lt;16.28,K100,0)</f>
        <v>7986757090</v>
      </c>
      <c r="U100" s="13">
        <f>IF(F100&gt;16.28,O100,0)</f>
        <v>1671808277</v>
      </c>
      <c r="V100" s="7"/>
    </row>
    <row r="101" ht="12.75" customHeight="1">
      <c r="A101" t="s" s="6">
        <v>539</v>
      </c>
      <c r="B101" t="s" s="6">
        <v>540</v>
      </c>
      <c r="C101" t="s" s="6">
        <v>18</v>
      </c>
      <c r="D101" s="7">
        <v>12.01</v>
      </c>
      <c r="E101" s="7">
        <v>0</v>
      </c>
      <c r="F101" s="7">
        <v>24.87</v>
      </c>
      <c r="G101" s="7">
        <v>24.87</v>
      </c>
      <c r="H101" s="7">
        <v>24.87</v>
      </c>
      <c r="I101" s="7"/>
      <c r="J101" s="8">
        <f>IF(D101=F101,0,1)</f>
        <v>1</v>
      </c>
      <c r="K101" s="9">
        <v>4694941229</v>
      </c>
      <c r="L101" s="9">
        <v>679460305</v>
      </c>
      <c r="M101" s="9">
        <v>158646723</v>
      </c>
      <c r="N101" s="9">
        <v>131861710</v>
      </c>
      <c r="O101" s="9">
        <f>L101+M101+N101</f>
        <v>969968738</v>
      </c>
      <c r="P101" s="9">
        <v>5664909967</v>
      </c>
      <c r="Q101" s="10">
        <v>82.8776</v>
      </c>
      <c r="R101" s="10">
        <v>17.1224</v>
      </c>
      <c r="S101" s="11">
        <f>IF(J101=1,O101,0)</f>
        <v>969968738</v>
      </c>
      <c r="T101" s="12">
        <f>IF(D101&lt;16.28,K101,0)</f>
        <v>4694941229</v>
      </c>
      <c r="U101" s="13">
        <f>IF(F101&gt;16.28,O101,0)</f>
        <v>969968738</v>
      </c>
      <c r="V101" s="7"/>
    </row>
    <row r="102" ht="12.75" customHeight="1">
      <c r="A102" t="s" s="6">
        <v>311</v>
      </c>
      <c r="B102" t="s" s="6">
        <v>312</v>
      </c>
      <c r="C102" t="s" s="6">
        <v>18</v>
      </c>
      <c r="D102" s="7">
        <v>19.1</v>
      </c>
      <c r="E102" s="7">
        <v>0</v>
      </c>
      <c r="F102" s="7">
        <v>19.1</v>
      </c>
      <c r="G102" s="7">
        <v>19.1</v>
      </c>
      <c r="H102" s="7">
        <v>19.1</v>
      </c>
      <c r="I102" s="7"/>
      <c r="J102" s="8">
        <f>IF(D102=F102,0,1)</f>
        <v>0</v>
      </c>
      <c r="K102" s="9">
        <v>376242491</v>
      </c>
      <c r="L102" s="9">
        <v>47653881</v>
      </c>
      <c r="M102" s="9">
        <v>5575700</v>
      </c>
      <c r="N102" s="9">
        <v>24274866</v>
      </c>
      <c r="O102" s="9">
        <f>L102+M102+N102</f>
        <v>77504447</v>
      </c>
      <c r="P102" s="9">
        <v>453746938</v>
      </c>
      <c r="Q102" s="10">
        <v>82.919</v>
      </c>
      <c r="R102" s="10">
        <v>17.081</v>
      </c>
      <c r="S102" s="11">
        <f>IF(J102=1,O102,0)</f>
        <v>0</v>
      </c>
      <c r="T102" s="12">
        <f>IF(D102&lt;16.28,K102,0)</f>
        <v>0</v>
      </c>
      <c r="U102" s="13">
        <f>IF(F102&gt;16.28,O102,0)</f>
        <v>77504447</v>
      </c>
      <c r="V102" s="7"/>
    </row>
    <row r="103" ht="12.75" customHeight="1">
      <c r="A103" t="s" s="6">
        <v>185</v>
      </c>
      <c r="B103" t="s" s="6">
        <v>186</v>
      </c>
      <c r="C103" t="s" s="6">
        <v>18</v>
      </c>
      <c r="D103" s="7">
        <v>20.29</v>
      </c>
      <c r="E103" s="7">
        <v>0</v>
      </c>
      <c r="F103" s="7">
        <v>20.29</v>
      </c>
      <c r="G103" s="7">
        <v>20.29</v>
      </c>
      <c r="H103" s="7">
        <v>20.29</v>
      </c>
      <c r="I103" s="7"/>
      <c r="J103" s="8">
        <f>IF(D103=F103,0,1)</f>
        <v>0</v>
      </c>
      <c r="K103" s="9">
        <v>1854873484</v>
      </c>
      <c r="L103" s="9">
        <v>190201616</v>
      </c>
      <c r="M103" s="9">
        <v>106312400</v>
      </c>
      <c r="N103" s="9">
        <v>85219100</v>
      </c>
      <c r="O103" s="9">
        <f>L103+M103+N103</f>
        <v>381733116</v>
      </c>
      <c r="P103" s="9">
        <v>2236606600</v>
      </c>
      <c r="Q103" s="10">
        <v>82.9325</v>
      </c>
      <c r="R103" s="10">
        <v>17.0675</v>
      </c>
      <c r="S103" s="11">
        <f>IF(J103=1,O103,0)</f>
        <v>0</v>
      </c>
      <c r="T103" s="12">
        <f>IF(D103&lt;16.28,K103,0)</f>
        <v>0</v>
      </c>
      <c r="U103" s="13">
        <f>IF(F103&gt;16.28,O103,0)</f>
        <v>381733116</v>
      </c>
      <c r="V103" s="7"/>
    </row>
    <row r="104" ht="12.75" customHeight="1">
      <c r="A104" t="s" s="6">
        <v>531</v>
      </c>
      <c r="B104" t="s" s="6">
        <v>532</v>
      </c>
      <c r="C104" t="s" s="6">
        <v>18</v>
      </c>
      <c r="D104" s="7">
        <v>13.25</v>
      </c>
      <c r="E104" s="7">
        <v>0</v>
      </c>
      <c r="F104" s="7">
        <v>26.31</v>
      </c>
      <c r="G104" s="7">
        <v>26.31</v>
      </c>
      <c r="H104" s="7">
        <v>26.31</v>
      </c>
      <c r="I104" s="7"/>
      <c r="J104" s="8">
        <f>IF(D104=F104,0,1)</f>
        <v>1</v>
      </c>
      <c r="K104" s="9">
        <v>5904892027</v>
      </c>
      <c r="L104" s="9">
        <v>611299183</v>
      </c>
      <c r="M104" s="9">
        <v>343903330</v>
      </c>
      <c r="N104" s="9">
        <v>258562250</v>
      </c>
      <c r="O104" s="9">
        <f>L104+M104+N104</f>
        <v>1213764763</v>
      </c>
      <c r="P104" s="9">
        <v>7118656790</v>
      </c>
      <c r="Q104" s="10">
        <v>82.9495</v>
      </c>
      <c r="R104" s="10">
        <v>17.0505</v>
      </c>
      <c r="S104" s="11">
        <f>IF(J104=1,O104,0)</f>
        <v>1213764763</v>
      </c>
      <c r="T104" s="12">
        <f>IF(D104&lt;16.28,K104,0)</f>
        <v>5904892027</v>
      </c>
      <c r="U104" s="13">
        <f>IF(F104&gt;16.28,O104,0)</f>
        <v>1213764763</v>
      </c>
      <c r="V104" s="7"/>
    </row>
    <row r="105" ht="12.75" customHeight="1">
      <c r="A105" t="s" s="6">
        <v>293</v>
      </c>
      <c r="B105" t="s" s="6">
        <v>294</v>
      </c>
      <c r="C105" t="s" s="6">
        <v>18</v>
      </c>
      <c r="D105" s="7">
        <v>17.03</v>
      </c>
      <c r="E105" s="7">
        <v>0</v>
      </c>
      <c r="F105" s="7">
        <v>17.02</v>
      </c>
      <c r="G105" s="7">
        <v>17.02</v>
      </c>
      <c r="H105" s="7">
        <v>17.02</v>
      </c>
      <c r="I105" s="7"/>
      <c r="J105" s="8">
        <f>IF(D105=F105,0,1)</f>
        <v>1</v>
      </c>
      <c r="K105" s="9">
        <v>4028154430</v>
      </c>
      <c r="L105" s="9">
        <v>179484395</v>
      </c>
      <c r="M105" s="9">
        <v>346806196</v>
      </c>
      <c r="N105" s="9">
        <v>298569300</v>
      </c>
      <c r="O105" s="9">
        <f>L105+M105+N105</f>
        <v>824859891</v>
      </c>
      <c r="P105" s="9">
        <v>4853014321</v>
      </c>
      <c r="Q105" s="10">
        <v>83.0031</v>
      </c>
      <c r="R105" s="10">
        <v>16.9969</v>
      </c>
      <c r="S105" s="11">
        <f>IF(J105=1,O105,0)</f>
        <v>824859891</v>
      </c>
      <c r="T105" s="12">
        <f>IF(D105&lt;16.28,K105,0)</f>
        <v>0</v>
      </c>
      <c r="U105" s="13">
        <f>IF(F105&gt;16.28,O105,0)</f>
        <v>824859891</v>
      </c>
      <c r="V105" s="7"/>
    </row>
    <row r="106" ht="12.75" customHeight="1">
      <c r="A106" t="s" s="6">
        <v>637</v>
      </c>
      <c r="B106" t="s" s="6">
        <v>638</v>
      </c>
      <c r="C106" t="s" s="6">
        <v>18</v>
      </c>
      <c r="D106" s="7">
        <v>15.56</v>
      </c>
      <c r="E106" s="7">
        <v>0</v>
      </c>
      <c r="F106" s="7">
        <v>15.56</v>
      </c>
      <c r="G106" s="7">
        <v>15.56</v>
      </c>
      <c r="H106" s="7">
        <v>15.56</v>
      </c>
      <c r="I106" s="7"/>
      <c r="J106" s="8">
        <f>IF(D106=F106,0,1)</f>
        <v>0</v>
      </c>
      <c r="K106" s="9">
        <v>384246160</v>
      </c>
      <c r="L106" s="9">
        <v>11476430</v>
      </c>
      <c r="M106" s="9">
        <v>11640800</v>
      </c>
      <c r="N106" s="9">
        <v>55255561</v>
      </c>
      <c r="O106" s="9">
        <f>L106+M106+N106</f>
        <v>78372791</v>
      </c>
      <c r="P106" s="9">
        <v>462618951</v>
      </c>
      <c r="Q106" s="10">
        <v>83.05889999999999</v>
      </c>
      <c r="R106" s="10">
        <v>16.9411</v>
      </c>
      <c r="S106" s="11">
        <f>IF(J106=1,O106,0)</f>
        <v>0</v>
      </c>
      <c r="T106" s="12">
        <f>IF(D106&lt;16.28,K106,0)</f>
        <v>384246160</v>
      </c>
      <c r="U106" s="13">
        <f>IF(F106&gt;16.28,O106,0)</f>
        <v>0</v>
      </c>
      <c r="V106" s="7"/>
    </row>
    <row r="107" ht="12.75" customHeight="1">
      <c r="A107" t="s" s="6">
        <v>109</v>
      </c>
      <c r="B107" t="s" s="6">
        <v>110</v>
      </c>
      <c r="C107" t="s" s="6">
        <v>18</v>
      </c>
      <c r="D107" s="7">
        <v>16.78</v>
      </c>
      <c r="E107" s="7">
        <v>0</v>
      </c>
      <c r="F107" s="7">
        <v>16.78</v>
      </c>
      <c r="G107" s="7">
        <v>16.78</v>
      </c>
      <c r="H107" s="7">
        <v>16.78</v>
      </c>
      <c r="I107" s="7"/>
      <c r="J107" s="8">
        <f>IF(D107=F107,0,1)</f>
        <v>0</v>
      </c>
      <c r="K107" s="9">
        <v>222839012</v>
      </c>
      <c r="L107" s="9">
        <v>11401583</v>
      </c>
      <c r="M107" s="9">
        <v>26863500</v>
      </c>
      <c r="N107" s="9">
        <v>7151913</v>
      </c>
      <c r="O107" s="9">
        <f>L107+M107+N107</f>
        <v>45416996</v>
      </c>
      <c r="P107" s="9">
        <v>268256008</v>
      </c>
      <c r="Q107" s="10">
        <v>83.06950000000001</v>
      </c>
      <c r="R107" s="10">
        <v>16.9305</v>
      </c>
      <c r="S107" s="11">
        <f>IF(J107=1,O107,0)</f>
        <v>0</v>
      </c>
      <c r="T107" s="12">
        <f>IF(D107&lt;16.28,K107,0)</f>
        <v>0</v>
      </c>
      <c r="U107" s="13">
        <f>IF(F107&gt;16.28,O107,0)</f>
        <v>45416996</v>
      </c>
      <c r="V107" s="7"/>
    </row>
    <row r="108" ht="12.75" customHeight="1">
      <c r="A108" t="s" s="6">
        <v>469</v>
      </c>
      <c r="B108" t="s" s="6">
        <v>470</v>
      </c>
      <c r="C108" t="s" s="6">
        <v>18</v>
      </c>
      <c r="D108" s="7">
        <v>19.83</v>
      </c>
      <c r="E108" s="7">
        <v>0</v>
      </c>
      <c r="F108" s="7">
        <v>19.83</v>
      </c>
      <c r="G108" s="7">
        <v>19.83</v>
      </c>
      <c r="H108" s="7">
        <v>19.83</v>
      </c>
      <c r="I108" s="7"/>
      <c r="J108" s="8">
        <f>IF(D108=F108,0,1)</f>
        <v>0</v>
      </c>
      <c r="K108" s="9">
        <v>900911149</v>
      </c>
      <c r="L108" s="9">
        <v>66654249</v>
      </c>
      <c r="M108" s="9">
        <v>45825500</v>
      </c>
      <c r="N108" s="9">
        <v>69489155</v>
      </c>
      <c r="O108" s="9">
        <f>L108+M108+N108</f>
        <v>181968904</v>
      </c>
      <c r="P108" s="9">
        <v>1082880053</v>
      </c>
      <c r="Q108" s="10">
        <v>83.19580000000001</v>
      </c>
      <c r="R108" s="10">
        <v>16.8042</v>
      </c>
      <c r="S108" s="11">
        <f>IF(J108=1,O108,0)</f>
        <v>0</v>
      </c>
      <c r="T108" s="12">
        <f>IF(D108&lt;16.28,K108,0)</f>
        <v>0</v>
      </c>
      <c r="U108" s="13">
        <f>IF(F108&gt;16.28,O108,0)</f>
        <v>181968904</v>
      </c>
      <c r="V108" s="7"/>
    </row>
    <row r="109" ht="12.75" customHeight="1">
      <c r="A109" t="s" s="6">
        <v>527</v>
      </c>
      <c r="B109" t="s" s="6">
        <v>528</v>
      </c>
      <c r="C109" t="s" s="6">
        <v>18</v>
      </c>
      <c r="D109" s="7">
        <v>19.9</v>
      </c>
      <c r="E109" s="7">
        <v>0</v>
      </c>
      <c r="F109" s="7">
        <v>19.9</v>
      </c>
      <c r="G109" s="7">
        <v>19.9</v>
      </c>
      <c r="H109" s="7">
        <v>19.9</v>
      </c>
      <c r="I109" s="7"/>
      <c r="J109" s="8">
        <f>IF(D109=F109,0,1)</f>
        <v>0</v>
      </c>
      <c r="K109" s="9">
        <v>151179864</v>
      </c>
      <c r="L109" s="9">
        <v>4779014</v>
      </c>
      <c r="M109" s="9">
        <v>9668700</v>
      </c>
      <c r="N109" s="9">
        <v>15598325</v>
      </c>
      <c r="O109" s="9">
        <f>L109+M109+N109</f>
        <v>30046039</v>
      </c>
      <c r="P109" s="9">
        <v>181225903</v>
      </c>
      <c r="Q109" s="10">
        <v>83.4207</v>
      </c>
      <c r="R109" s="10">
        <v>16.5793</v>
      </c>
      <c r="S109" s="11">
        <f>IF(J109=1,O109,0)</f>
        <v>0</v>
      </c>
      <c r="T109" s="12">
        <f>IF(D109&lt;16.28,K109,0)</f>
        <v>0</v>
      </c>
      <c r="U109" s="13">
        <f>IF(F109&gt;16.28,O109,0)</f>
        <v>30046039</v>
      </c>
      <c r="V109" s="7"/>
    </row>
    <row r="110" ht="12.75" customHeight="1">
      <c r="A110" t="s" s="6">
        <v>127</v>
      </c>
      <c r="B110" t="s" s="6">
        <v>128</v>
      </c>
      <c r="C110" t="s" s="6">
        <v>18</v>
      </c>
      <c r="D110" s="7">
        <v>15.77</v>
      </c>
      <c r="E110" s="7">
        <v>0</v>
      </c>
      <c r="F110" s="7">
        <v>19.89</v>
      </c>
      <c r="G110" s="7">
        <v>19.89</v>
      </c>
      <c r="H110" s="7">
        <v>19.7</v>
      </c>
      <c r="I110" s="7"/>
      <c r="J110" s="8">
        <f>IF(D110=F110,0,1)</f>
        <v>1</v>
      </c>
      <c r="K110" s="9">
        <v>5684378963</v>
      </c>
      <c r="L110" s="9">
        <v>470861567</v>
      </c>
      <c r="M110" s="9">
        <v>452470700</v>
      </c>
      <c r="N110" s="9">
        <v>206358730</v>
      </c>
      <c r="O110" s="9">
        <f>L110+M110+N110</f>
        <v>1129690997</v>
      </c>
      <c r="P110" s="9">
        <v>6814069960</v>
      </c>
      <c r="Q110" s="10">
        <v>83.4212</v>
      </c>
      <c r="R110" s="10">
        <v>16.5788</v>
      </c>
      <c r="S110" s="11">
        <f>IF(J110=1,O110,0)</f>
        <v>1129690997</v>
      </c>
      <c r="T110" s="12">
        <f>IF(D110&lt;16.28,K110,0)</f>
        <v>5684378963</v>
      </c>
      <c r="U110" s="13">
        <f>IF(F110&gt;16.28,O110,0)</f>
        <v>1129690997</v>
      </c>
      <c r="V110" s="7"/>
    </row>
    <row r="111" ht="12.75" customHeight="1">
      <c r="A111" t="s" s="6">
        <v>561</v>
      </c>
      <c r="B111" t="s" s="6">
        <v>562</v>
      </c>
      <c r="C111" t="s" s="6">
        <v>18</v>
      </c>
      <c r="D111" s="7">
        <v>13.29</v>
      </c>
      <c r="E111" s="7">
        <v>0</v>
      </c>
      <c r="F111" s="7">
        <v>25.81</v>
      </c>
      <c r="G111" s="7">
        <v>25.81</v>
      </c>
      <c r="H111" s="7">
        <v>25.81</v>
      </c>
      <c r="I111" s="7"/>
      <c r="J111" s="8">
        <f>IF(D111=F111,0,1)</f>
        <v>1</v>
      </c>
      <c r="K111" s="9">
        <v>2285765800</v>
      </c>
      <c r="L111" s="9">
        <v>149374820</v>
      </c>
      <c r="M111" s="9">
        <v>88224903</v>
      </c>
      <c r="N111" s="9">
        <v>215453400</v>
      </c>
      <c r="O111" s="9">
        <f>L111+M111+N111</f>
        <v>453053123</v>
      </c>
      <c r="P111" s="9">
        <v>2738818923</v>
      </c>
      <c r="Q111" s="10">
        <v>83.4581</v>
      </c>
      <c r="R111" s="10">
        <v>16.5419</v>
      </c>
      <c r="S111" s="11">
        <f>IF(J111=1,O111,0)</f>
        <v>453053123</v>
      </c>
      <c r="T111" s="12">
        <f>IF(D111&lt;16.28,K111,0)</f>
        <v>2285765800</v>
      </c>
      <c r="U111" s="13">
        <f>IF(F111&gt;16.28,O111,0)</f>
        <v>453053123</v>
      </c>
      <c r="V111" s="7"/>
    </row>
    <row r="112" ht="12.75" customHeight="1">
      <c r="A112" t="s" s="6">
        <v>635</v>
      </c>
      <c r="B112" t="s" s="6">
        <v>636</v>
      </c>
      <c r="C112" t="s" s="6">
        <v>18</v>
      </c>
      <c r="D112" s="7">
        <v>10.87</v>
      </c>
      <c r="E112" s="7">
        <v>0</v>
      </c>
      <c r="F112" s="7">
        <v>10.87</v>
      </c>
      <c r="G112" s="7">
        <v>10.87</v>
      </c>
      <c r="H112" s="7">
        <v>10.87</v>
      </c>
      <c r="I112" s="7"/>
      <c r="J112" s="8">
        <f>IF(D112=F112,0,1)</f>
        <v>0</v>
      </c>
      <c r="K112" s="9">
        <v>3583576638</v>
      </c>
      <c r="L112" s="9">
        <v>408010036</v>
      </c>
      <c r="M112" s="9">
        <v>81015880</v>
      </c>
      <c r="N112" s="9">
        <v>214479930</v>
      </c>
      <c r="O112" s="9">
        <f>L112+M112+N112</f>
        <v>703505846</v>
      </c>
      <c r="P112" s="9">
        <v>4287082484</v>
      </c>
      <c r="Q112" s="10">
        <v>83.59010000000001</v>
      </c>
      <c r="R112" s="10">
        <v>16.4099</v>
      </c>
      <c r="S112" s="11">
        <f>IF(J112=1,O112,0)</f>
        <v>0</v>
      </c>
      <c r="T112" s="12">
        <f>IF(D112&lt;16.28,K112,0)</f>
        <v>3583576638</v>
      </c>
      <c r="U112" s="13">
        <f>IF(F112&gt;16.28,O112,0)</f>
        <v>0</v>
      </c>
      <c r="V112" s="7"/>
    </row>
    <row r="113" ht="12.75" customHeight="1">
      <c r="A113" t="s" s="6">
        <v>119</v>
      </c>
      <c r="B113" t="s" s="6">
        <v>120</v>
      </c>
      <c r="C113" t="s" s="6">
        <v>18</v>
      </c>
      <c r="D113" s="7">
        <v>15.98</v>
      </c>
      <c r="E113" s="7">
        <v>0</v>
      </c>
      <c r="F113" s="7">
        <v>25.41</v>
      </c>
      <c r="G113" s="7">
        <v>25.41</v>
      </c>
      <c r="H113" s="7">
        <v>25.41</v>
      </c>
      <c r="I113" s="7"/>
      <c r="J113" s="8">
        <f>IF(D113=F113,0,1)</f>
        <v>1</v>
      </c>
      <c r="K113" s="9">
        <v>1381435279</v>
      </c>
      <c r="L113" s="9">
        <v>107766266</v>
      </c>
      <c r="M113" s="9">
        <v>38604915</v>
      </c>
      <c r="N113" s="9">
        <v>124442860</v>
      </c>
      <c r="O113" s="9">
        <f>L113+M113+N113</f>
        <v>270814041</v>
      </c>
      <c r="P113" s="9">
        <v>1652249320</v>
      </c>
      <c r="Q113" s="10">
        <v>83.60939999999999</v>
      </c>
      <c r="R113" s="10">
        <v>16.3906</v>
      </c>
      <c r="S113" s="11">
        <f>IF(J113=1,O113,0)</f>
        <v>270814041</v>
      </c>
      <c r="T113" s="12">
        <f>IF(D113&lt;16.28,K113,0)</f>
        <v>1381435279</v>
      </c>
      <c r="U113" s="13">
        <f>IF(F113&gt;16.28,O113,0)</f>
        <v>270814041</v>
      </c>
      <c r="V113" s="7"/>
    </row>
    <row r="114" ht="12.75" customHeight="1">
      <c r="A114" t="s" s="6">
        <v>437</v>
      </c>
      <c r="B114" t="s" s="6">
        <v>438</v>
      </c>
      <c r="C114" t="s" s="6">
        <v>18</v>
      </c>
      <c r="D114" s="7">
        <v>13.93</v>
      </c>
      <c r="E114" s="7">
        <v>0</v>
      </c>
      <c r="F114" s="7">
        <v>17.06</v>
      </c>
      <c r="G114" s="7">
        <v>17.06</v>
      </c>
      <c r="H114" s="7">
        <v>17.04</v>
      </c>
      <c r="I114" s="7"/>
      <c r="J114" s="8">
        <f>IF(D114=F114,0,1)</f>
        <v>1</v>
      </c>
      <c r="K114" s="9">
        <v>3796132925</v>
      </c>
      <c r="L114" s="9">
        <v>558979475</v>
      </c>
      <c r="M114" s="9">
        <v>107509300</v>
      </c>
      <c r="N114" s="9">
        <v>77116970</v>
      </c>
      <c r="O114" s="9">
        <f>L114+M114+N114</f>
        <v>743605745</v>
      </c>
      <c r="P114" s="9">
        <v>4539738670</v>
      </c>
      <c r="Q114" s="10">
        <v>83.62009999999999</v>
      </c>
      <c r="R114" s="10">
        <v>16.3799</v>
      </c>
      <c r="S114" s="11">
        <f>IF(J114=1,O114,0)</f>
        <v>743605745</v>
      </c>
      <c r="T114" s="12">
        <f>IF(D114&lt;16.28,K114,0)</f>
        <v>3796132925</v>
      </c>
      <c r="U114" s="13">
        <f>IF(F114&gt;16.28,O114,0)</f>
        <v>743605745</v>
      </c>
      <c r="V114" s="7"/>
    </row>
    <row r="115" ht="12.75" customHeight="1">
      <c r="A115" t="s" s="6">
        <v>47</v>
      </c>
      <c r="B115" t="s" s="6">
        <v>48</v>
      </c>
      <c r="C115" t="s" s="6">
        <v>18</v>
      </c>
      <c r="D115" s="7">
        <v>14.45</v>
      </c>
      <c r="E115" s="7">
        <v>0</v>
      </c>
      <c r="F115" s="7">
        <v>21.13</v>
      </c>
      <c r="G115" s="7">
        <v>21.13</v>
      </c>
      <c r="H115" s="7">
        <v>21.13</v>
      </c>
      <c r="I115" s="7"/>
      <c r="J115" s="8">
        <f>IF(D115=F115,0,1)</f>
        <v>1</v>
      </c>
      <c r="K115" s="9">
        <v>4774753021</v>
      </c>
      <c r="L115" s="9">
        <v>476755369</v>
      </c>
      <c r="M115" s="9">
        <v>240815826</v>
      </c>
      <c r="N115" s="9">
        <v>211348173</v>
      </c>
      <c r="O115" s="9">
        <f>L115+M115+N115</f>
        <v>928919368</v>
      </c>
      <c r="P115" s="9">
        <v>5703672389</v>
      </c>
      <c r="Q115" s="10">
        <v>83.7137</v>
      </c>
      <c r="R115" s="10">
        <v>16.2863</v>
      </c>
      <c r="S115" s="11">
        <f>IF(J115=1,O115,0)</f>
        <v>928919368</v>
      </c>
      <c r="T115" s="12">
        <f>IF(D115&lt;16.28,K115,0)</f>
        <v>4774753021</v>
      </c>
      <c r="U115" s="13">
        <f>IF(F115&gt;16.28,O115,0)</f>
        <v>928919368</v>
      </c>
      <c r="V115" s="7"/>
    </row>
    <row r="116" ht="12.75" customHeight="1">
      <c r="A116" t="s" s="6">
        <v>605</v>
      </c>
      <c r="B116" t="s" s="6">
        <v>606</v>
      </c>
      <c r="C116" t="s" s="6">
        <v>18</v>
      </c>
      <c r="D116" s="7">
        <v>15.2</v>
      </c>
      <c r="E116" s="7">
        <v>0</v>
      </c>
      <c r="F116" s="7">
        <v>27.25</v>
      </c>
      <c r="G116" s="7">
        <v>27.25</v>
      </c>
      <c r="H116" s="7">
        <v>27.25</v>
      </c>
      <c r="I116" s="7"/>
      <c r="J116" s="8">
        <f>IF(D116=F116,0,1)</f>
        <v>1</v>
      </c>
      <c r="K116" s="9">
        <v>4936869187</v>
      </c>
      <c r="L116" s="9">
        <v>415179165</v>
      </c>
      <c r="M116" s="9">
        <v>213669240</v>
      </c>
      <c r="N116" s="9">
        <v>316927210</v>
      </c>
      <c r="O116" s="9">
        <f>L116+M116+N116</f>
        <v>945775615</v>
      </c>
      <c r="P116" s="9">
        <v>5882644802</v>
      </c>
      <c r="Q116" s="10">
        <v>83.9226</v>
      </c>
      <c r="R116" s="10">
        <v>16.0774</v>
      </c>
      <c r="S116" s="11">
        <f>IF(J116=1,O116,0)</f>
        <v>945775615</v>
      </c>
      <c r="T116" s="12">
        <f>IF(D116&lt;16.28,K116,0)</f>
        <v>4936869187</v>
      </c>
      <c r="U116" s="13">
        <f>IF(F116&gt;16.28,O116,0)</f>
        <v>945775615</v>
      </c>
      <c r="V116" s="7"/>
    </row>
    <row r="117" ht="12.75" customHeight="1">
      <c r="A117" t="s" s="6">
        <v>493</v>
      </c>
      <c r="B117" t="s" s="6">
        <v>494</v>
      </c>
      <c r="C117" t="s" s="6">
        <v>18</v>
      </c>
      <c r="D117" s="7">
        <v>15.43</v>
      </c>
      <c r="E117" s="7">
        <v>0</v>
      </c>
      <c r="F117" s="7">
        <v>15.43</v>
      </c>
      <c r="G117" s="7">
        <v>15.43</v>
      </c>
      <c r="H117" s="7">
        <v>15.43</v>
      </c>
      <c r="I117" s="7"/>
      <c r="J117" s="8">
        <f>IF(D117=F117,0,1)</f>
        <v>0</v>
      </c>
      <c r="K117" s="9">
        <v>10577955272</v>
      </c>
      <c r="L117" s="9">
        <v>1057713991</v>
      </c>
      <c r="M117" s="9">
        <v>450823265</v>
      </c>
      <c r="N117" s="9">
        <v>489033078</v>
      </c>
      <c r="O117" s="9">
        <f>L117+M117+N117</f>
        <v>1997570334</v>
      </c>
      <c r="P117" s="9">
        <v>12575525606</v>
      </c>
      <c r="Q117" s="10">
        <v>84.11539999999999</v>
      </c>
      <c r="R117" s="10">
        <v>15.8846</v>
      </c>
      <c r="S117" s="11">
        <f>IF(J117=1,O117,0)</f>
        <v>0</v>
      </c>
      <c r="T117" s="12">
        <f>IF(D117&lt;16.28,K117,0)</f>
        <v>10577955272</v>
      </c>
      <c r="U117" s="13">
        <f>IF(F117&gt;16.28,O117,0)</f>
        <v>0</v>
      </c>
      <c r="V117" s="7"/>
    </row>
    <row r="118" ht="12.75" customHeight="1">
      <c r="A118" t="s" s="6">
        <v>147</v>
      </c>
      <c r="B118" t="s" s="6">
        <v>148</v>
      </c>
      <c r="C118" t="s" s="6">
        <v>18</v>
      </c>
      <c r="D118" s="7">
        <v>20.48</v>
      </c>
      <c r="E118" s="7">
        <v>0</v>
      </c>
      <c r="F118" s="7">
        <v>20.48</v>
      </c>
      <c r="G118" s="7">
        <v>20.48</v>
      </c>
      <c r="H118" s="7">
        <v>20.48</v>
      </c>
      <c r="I118" s="7"/>
      <c r="J118" s="8">
        <f>IF(D118=F118,0,1)</f>
        <v>0</v>
      </c>
      <c r="K118" s="9">
        <v>161879760</v>
      </c>
      <c r="L118" s="9">
        <v>5826805</v>
      </c>
      <c r="M118" s="9">
        <v>3628500</v>
      </c>
      <c r="N118" s="9">
        <v>20802700</v>
      </c>
      <c r="O118" s="9">
        <f>L118+M118+N118</f>
        <v>30258005</v>
      </c>
      <c r="P118" s="9">
        <v>192137765</v>
      </c>
      <c r="Q118" s="10">
        <v>84.25190000000001</v>
      </c>
      <c r="R118" s="10">
        <v>15.7481</v>
      </c>
      <c r="S118" s="11">
        <f>IF(J118=1,O118,0)</f>
        <v>0</v>
      </c>
      <c r="T118" s="12">
        <f>IF(D118&lt;16.28,K118,0)</f>
        <v>0</v>
      </c>
      <c r="U118" s="13">
        <f>IF(F118&gt;16.28,O118,0)</f>
        <v>30258005</v>
      </c>
      <c r="V118" s="7"/>
    </row>
    <row r="119" ht="12.75" customHeight="1">
      <c r="A119" t="s" s="6">
        <v>563</v>
      </c>
      <c r="B119" t="s" s="6">
        <v>564</v>
      </c>
      <c r="C119" t="s" s="6">
        <v>18</v>
      </c>
      <c r="D119" s="7">
        <v>10.18</v>
      </c>
      <c r="E119" s="7">
        <v>0</v>
      </c>
      <c r="F119" s="7">
        <v>16.85</v>
      </c>
      <c r="G119" s="7">
        <v>16.85</v>
      </c>
      <c r="H119" s="7">
        <v>16.85</v>
      </c>
      <c r="I119" s="7"/>
      <c r="J119" s="8">
        <f>IF(D119=F119,0,1)</f>
        <v>1</v>
      </c>
      <c r="K119" s="9">
        <v>17580229409</v>
      </c>
      <c r="L119" s="9">
        <v>2373619636</v>
      </c>
      <c r="M119" s="9">
        <v>452559300</v>
      </c>
      <c r="N119" s="9">
        <v>446617260</v>
      </c>
      <c r="O119" s="9">
        <f>L119+M119+N119</f>
        <v>3272796196</v>
      </c>
      <c r="P119" s="9">
        <v>20853025605</v>
      </c>
      <c r="Q119" s="10">
        <v>84.30540000000001</v>
      </c>
      <c r="R119" s="10">
        <v>15.6946</v>
      </c>
      <c r="S119" s="11">
        <f>IF(J119=1,O119,0)</f>
        <v>3272796196</v>
      </c>
      <c r="T119" s="12">
        <f>IF(D119&lt;16.28,K119,0)</f>
        <v>17580229409</v>
      </c>
      <c r="U119" s="13">
        <f>IF(F119&gt;16.28,O119,0)</f>
        <v>3272796196</v>
      </c>
      <c r="V119" s="7"/>
    </row>
    <row r="120" ht="12.75" customHeight="1">
      <c r="A120" t="s" s="6">
        <v>685</v>
      </c>
      <c r="B120" t="s" s="6">
        <v>686</v>
      </c>
      <c r="C120" t="s" s="6">
        <v>18</v>
      </c>
      <c r="D120" s="7">
        <v>14.83</v>
      </c>
      <c r="E120" s="7">
        <v>0</v>
      </c>
      <c r="F120" s="7">
        <v>28.99</v>
      </c>
      <c r="G120" s="7">
        <v>28.99</v>
      </c>
      <c r="H120" s="7">
        <v>28.99</v>
      </c>
      <c r="I120" s="7"/>
      <c r="J120" s="8">
        <f>IF(D120=F120,0,1)</f>
        <v>1</v>
      </c>
      <c r="K120" s="9">
        <v>4283363617</v>
      </c>
      <c r="L120" s="9">
        <v>556387365</v>
      </c>
      <c r="M120" s="9">
        <v>117194550</v>
      </c>
      <c r="N120" s="9">
        <v>122267730</v>
      </c>
      <c r="O120" s="9">
        <f>L120+M120+N120</f>
        <v>795849645</v>
      </c>
      <c r="P120" s="9">
        <v>5079213262</v>
      </c>
      <c r="Q120" s="10">
        <v>84.3312</v>
      </c>
      <c r="R120" s="10">
        <v>15.6688</v>
      </c>
      <c r="S120" s="11">
        <f>IF(J120=1,O120,0)</f>
        <v>795849645</v>
      </c>
      <c r="T120" s="12">
        <f>IF(D120&lt;16.28,K120,0)</f>
        <v>4283363617</v>
      </c>
      <c r="U120" s="13">
        <f>IF(F120&gt;16.28,O120,0)</f>
        <v>795849645</v>
      </c>
      <c r="V120" s="7"/>
    </row>
    <row r="121" ht="12.75" customHeight="1">
      <c r="A121" t="s" s="6">
        <v>589</v>
      </c>
      <c r="B121" t="s" s="6">
        <v>590</v>
      </c>
      <c r="C121" t="s" s="6">
        <v>18</v>
      </c>
      <c r="D121" s="7">
        <v>19.15</v>
      </c>
      <c r="E121" s="7">
        <v>19.15</v>
      </c>
      <c r="F121" s="7">
        <v>19.15</v>
      </c>
      <c r="G121" s="7">
        <v>19.15</v>
      </c>
      <c r="H121" s="7">
        <v>19.15</v>
      </c>
      <c r="I121" s="7"/>
      <c r="J121" s="8">
        <f>IF(D121=F121,0,1)</f>
        <v>0</v>
      </c>
      <c r="K121" s="9">
        <v>1220708056</v>
      </c>
      <c r="L121" s="9">
        <v>138345056</v>
      </c>
      <c r="M121" s="9">
        <v>32227600</v>
      </c>
      <c r="N121" s="9">
        <v>55788090</v>
      </c>
      <c r="O121" s="9">
        <f>L121+M121+N121</f>
        <v>226360746</v>
      </c>
      <c r="P121" s="9">
        <v>1448453940</v>
      </c>
      <c r="Q121" s="10">
        <v>84.3723</v>
      </c>
      <c r="R121" s="10">
        <v>15.6277</v>
      </c>
      <c r="S121" s="11">
        <f>IF(J121=1,O121,0)</f>
        <v>0</v>
      </c>
      <c r="T121" s="12">
        <f>IF(D121&lt;16.28,K121,0)</f>
        <v>0</v>
      </c>
      <c r="U121" s="13">
        <f>IF(F121&gt;16.28,O121,0)</f>
        <v>226360746</v>
      </c>
      <c r="V121" s="7"/>
    </row>
    <row r="122" ht="12.75" customHeight="1">
      <c r="A122" t="s" s="6">
        <v>155</v>
      </c>
      <c r="B122" t="s" s="6">
        <v>156</v>
      </c>
      <c r="C122" t="s" s="6">
        <v>18</v>
      </c>
      <c r="D122" s="7">
        <v>20.74</v>
      </c>
      <c r="E122" s="7">
        <v>0</v>
      </c>
      <c r="F122" s="7">
        <v>20.74</v>
      </c>
      <c r="G122" s="7">
        <v>20.74</v>
      </c>
      <c r="H122" s="7">
        <v>20.74</v>
      </c>
      <c r="I122" s="7"/>
      <c r="J122" s="8">
        <f>IF(D122=F122,0,1)</f>
        <v>0</v>
      </c>
      <c r="K122" s="9">
        <v>577872660</v>
      </c>
      <c r="L122" s="9">
        <v>29592322</v>
      </c>
      <c r="M122" s="9">
        <v>49791700</v>
      </c>
      <c r="N122" s="9">
        <v>26511680</v>
      </c>
      <c r="O122" s="9">
        <f>L122+M122+N122</f>
        <v>105895702</v>
      </c>
      <c r="P122" s="9">
        <v>683768362</v>
      </c>
      <c r="Q122" s="10">
        <v>84.5129</v>
      </c>
      <c r="R122" s="10">
        <v>15.4871</v>
      </c>
      <c r="S122" s="11">
        <f>IF(J122=1,O122,0)</f>
        <v>0</v>
      </c>
      <c r="T122" s="12">
        <f>IF(D122&lt;16.28,K122,0)</f>
        <v>0</v>
      </c>
      <c r="U122" s="13">
        <f>IF(F122&gt;16.28,O122,0)</f>
        <v>105895702</v>
      </c>
      <c r="V122" s="7"/>
    </row>
    <row r="123" ht="12.75" customHeight="1">
      <c r="A123" t="s" s="6">
        <v>647</v>
      </c>
      <c r="B123" t="s" s="6">
        <v>648</v>
      </c>
      <c r="C123" t="s" s="6">
        <v>18</v>
      </c>
      <c r="D123" s="7">
        <v>13.96</v>
      </c>
      <c r="E123" s="7">
        <v>0</v>
      </c>
      <c r="F123" s="7">
        <v>13.96</v>
      </c>
      <c r="G123" s="7">
        <v>13.96</v>
      </c>
      <c r="H123" s="7">
        <v>13.96</v>
      </c>
      <c r="I123" s="7"/>
      <c r="J123" s="8">
        <f>IF(D123=F123,0,1)</f>
        <v>0</v>
      </c>
      <c r="K123" s="9">
        <v>1661865238</v>
      </c>
      <c r="L123" s="9">
        <v>216337072</v>
      </c>
      <c r="M123" s="9">
        <v>33869310</v>
      </c>
      <c r="N123" s="9">
        <v>54064000</v>
      </c>
      <c r="O123" s="9">
        <f>L123+M123+N123</f>
        <v>304270382</v>
      </c>
      <c r="P123" s="9">
        <v>1966135620</v>
      </c>
      <c r="Q123" s="10">
        <v>84.5244</v>
      </c>
      <c r="R123" s="10">
        <v>15.4756</v>
      </c>
      <c r="S123" s="11">
        <f>IF(J123=1,O123,0)</f>
        <v>0</v>
      </c>
      <c r="T123" s="12">
        <f>IF(D123&lt;16.28,K123,0)</f>
        <v>1661865238</v>
      </c>
      <c r="U123" s="13">
        <f>IF(F123&gt;16.28,O123,0)</f>
        <v>0</v>
      </c>
      <c r="V123" s="7"/>
    </row>
    <row r="124" ht="12.75" customHeight="1">
      <c r="A124" t="s" s="6">
        <v>415</v>
      </c>
      <c r="B124" t="s" s="6">
        <v>416</v>
      </c>
      <c r="C124" t="s" s="6">
        <v>18</v>
      </c>
      <c r="D124" s="7">
        <v>10.94</v>
      </c>
      <c r="E124" s="7">
        <v>10.94</v>
      </c>
      <c r="F124" s="7">
        <v>10.94</v>
      </c>
      <c r="G124" s="7">
        <v>10.94</v>
      </c>
      <c r="H124" s="7">
        <v>10.94</v>
      </c>
      <c r="I124" s="7"/>
      <c r="J124" s="8">
        <f>IF(D124=F124,0,1)</f>
        <v>0</v>
      </c>
      <c r="K124" s="9">
        <v>35050200</v>
      </c>
      <c r="L124" s="9">
        <v>5082289</v>
      </c>
      <c r="M124" s="9">
        <v>302100</v>
      </c>
      <c r="N124" s="9">
        <v>1121830</v>
      </c>
      <c r="O124" s="9">
        <f>L124+M124+N124</f>
        <v>6506219</v>
      </c>
      <c r="P124" s="9">
        <v>42088719</v>
      </c>
      <c r="Q124" s="10">
        <v>84.54170000000001</v>
      </c>
      <c r="R124" s="10">
        <v>15.4583</v>
      </c>
      <c r="S124" s="11">
        <f>IF(J124=1,O124,0)</f>
        <v>0</v>
      </c>
      <c r="T124" s="12">
        <f>IF(D124&lt;16.28,K124,0)</f>
        <v>35050200</v>
      </c>
      <c r="U124" s="13">
        <f>IF(F124&gt;16.28,O124,0)</f>
        <v>0</v>
      </c>
      <c r="V124" s="7"/>
    </row>
    <row r="125" ht="12.75" customHeight="1">
      <c r="A125" t="s" s="6">
        <v>159</v>
      </c>
      <c r="B125" t="s" s="6">
        <v>160</v>
      </c>
      <c r="C125" t="s" s="6">
        <v>18</v>
      </c>
      <c r="D125" s="7">
        <v>9.470000000000001</v>
      </c>
      <c r="E125" s="7">
        <v>0</v>
      </c>
      <c r="F125" s="7">
        <v>17.48</v>
      </c>
      <c r="G125" s="7">
        <v>17.48</v>
      </c>
      <c r="H125" s="7">
        <v>17.41</v>
      </c>
      <c r="I125" s="7"/>
      <c r="J125" s="8">
        <f>IF(D125=F125,0,1)</f>
        <v>1</v>
      </c>
      <c r="K125" s="9">
        <v>5544025674</v>
      </c>
      <c r="L125" s="9">
        <v>666196383</v>
      </c>
      <c r="M125" s="9">
        <v>81902875</v>
      </c>
      <c r="N125" s="9">
        <v>250269640</v>
      </c>
      <c r="O125" s="9">
        <f>L125+M125+N125</f>
        <v>998368898</v>
      </c>
      <c r="P125" s="9">
        <v>6542394572</v>
      </c>
      <c r="Q125" s="10">
        <v>84.73999999999999</v>
      </c>
      <c r="R125" s="10">
        <v>15.26</v>
      </c>
      <c r="S125" s="11">
        <f>IF(J125=1,O125,0)</f>
        <v>998368898</v>
      </c>
      <c r="T125" s="12">
        <f>IF(D125&lt;16.28,K125,0)</f>
        <v>5544025674</v>
      </c>
      <c r="U125" s="13">
        <f>IF(F125&gt;16.28,O125,0)</f>
        <v>998368898</v>
      </c>
      <c r="V125" s="7"/>
    </row>
    <row r="126" ht="12.75" customHeight="1">
      <c r="A126" t="s" s="6">
        <v>549</v>
      </c>
      <c r="B126" t="s" s="6">
        <v>550</v>
      </c>
      <c r="C126" t="s" s="6">
        <v>18</v>
      </c>
      <c r="D126" s="7">
        <v>12.44</v>
      </c>
      <c r="E126" s="7">
        <v>0</v>
      </c>
      <c r="F126" s="7">
        <v>12.44</v>
      </c>
      <c r="G126" s="7">
        <v>12.44</v>
      </c>
      <c r="H126" s="7">
        <v>12.44</v>
      </c>
      <c r="I126" s="7"/>
      <c r="J126" s="8">
        <f>IF(D126=F126,0,1)</f>
        <v>0</v>
      </c>
      <c r="K126" s="9">
        <v>650586611</v>
      </c>
      <c r="L126" s="9">
        <v>63536409</v>
      </c>
      <c r="M126" s="9">
        <v>18440904</v>
      </c>
      <c r="N126" s="9">
        <v>35021670</v>
      </c>
      <c r="O126" s="9">
        <f>L126+M126+N126</f>
        <v>116998983</v>
      </c>
      <c r="P126" s="9">
        <v>767585594</v>
      </c>
      <c r="Q126" s="10">
        <v>84.75749999999999</v>
      </c>
      <c r="R126" s="10">
        <v>15.2425</v>
      </c>
      <c r="S126" s="11">
        <f>IF(J126=1,O126,0)</f>
        <v>0</v>
      </c>
      <c r="T126" s="12">
        <f>IF(D126&lt;16.28,K126,0)</f>
        <v>650586611</v>
      </c>
      <c r="U126" s="13">
        <f>IF(F126&gt;16.28,O126,0)</f>
        <v>0</v>
      </c>
      <c r="V126" s="7"/>
    </row>
    <row r="127" ht="12.75" customHeight="1">
      <c r="A127" t="s" s="6">
        <v>255</v>
      </c>
      <c r="B127" t="s" s="6">
        <v>256</v>
      </c>
      <c r="C127" t="s" s="6">
        <v>18</v>
      </c>
      <c r="D127" s="7">
        <v>18.72</v>
      </c>
      <c r="E127" s="7">
        <v>0</v>
      </c>
      <c r="F127" s="7">
        <v>18.72</v>
      </c>
      <c r="G127" s="7">
        <v>18.72</v>
      </c>
      <c r="H127" s="7">
        <v>18.72</v>
      </c>
      <c r="I127" s="7"/>
      <c r="J127" s="8">
        <f>IF(D127=F127,0,1)</f>
        <v>0</v>
      </c>
      <c r="K127" s="9">
        <v>612174400</v>
      </c>
      <c r="L127" s="9">
        <v>33598220</v>
      </c>
      <c r="M127" s="9">
        <v>5892500</v>
      </c>
      <c r="N127" s="9">
        <v>70448492</v>
      </c>
      <c r="O127" s="9">
        <f>L127+M127+N127</f>
        <v>109939212</v>
      </c>
      <c r="P127" s="9">
        <v>722113612</v>
      </c>
      <c r="Q127" s="10">
        <v>84.7754</v>
      </c>
      <c r="R127" s="10">
        <v>15.2246</v>
      </c>
      <c r="S127" s="11">
        <f>IF(J127=1,O127,0)</f>
        <v>0</v>
      </c>
      <c r="T127" s="12">
        <f>IF(D127&lt;16.28,K127,0)</f>
        <v>0</v>
      </c>
      <c r="U127" s="13">
        <f>IF(F127&gt;16.28,O127,0)</f>
        <v>109939212</v>
      </c>
      <c r="V127" s="7"/>
    </row>
    <row r="128" ht="12.75" customHeight="1">
      <c r="A128" t="s" s="6">
        <v>633</v>
      </c>
      <c r="B128" t="s" s="6">
        <v>634</v>
      </c>
      <c r="C128" t="s" s="6">
        <v>18</v>
      </c>
      <c r="D128" s="7">
        <v>19.34</v>
      </c>
      <c r="E128" s="7">
        <v>0</v>
      </c>
      <c r="F128" s="7">
        <v>19.34</v>
      </c>
      <c r="G128" s="7">
        <v>19.34</v>
      </c>
      <c r="H128" s="7">
        <v>19.34</v>
      </c>
      <c r="I128" s="7"/>
      <c r="J128" s="8">
        <f>IF(D128=F128,0,1)</f>
        <v>0</v>
      </c>
      <c r="K128" s="9">
        <v>721663123</v>
      </c>
      <c r="L128" s="9">
        <v>79522737</v>
      </c>
      <c r="M128" s="9">
        <v>25321800</v>
      </c>
      <c r="N128" s="9">
        <v>24525642</v>
      </c>
      <c r="O128" s="9">
        <f>L128+M128+N128</f>
        <v>129370179</v>
      </c>
      <c r="P128" s="9">
        <v>851033302</v>
      </c>
      <c r="Q128" s="10">
        <v>84.7985</v>
      </c>
      <c r="R128" s="10">
        <v>15.2015</v>
      </c>
      <c r="S128" s="11">
        <f>IF(J128=1,O128,0)</f>
        <v>0</v>
      </c>
      <c r="T128" s="12">
        <f>IF(D128&lt;16.28,K128,0)</f>
        <v>0</v>
      </c>
      <c r="U128" s="13">
        <f>IF(F128&gt;16.28,O128,0)</f>
        <v>129370179</v>
      </c>
      <c r="V128" s="7"/>
    </row>
    <row r="129" ht="12.75" customHeight="1">
      <c r="A129" t="s" s="6">
        <v>121</v>
      </c>
      <c r="B129" t="s" s="6">
        <v>122</v>
      </c>
      <c r="C129" t="s" s="6">
        <v>18</v>
      </c>
      <c r="D129" s="7">
        <v>20.73</v>
      </c>
      <c r="E129" s="7">
        <v>0</v>
      </c>
      <c r="F129" s="7">
        <v>20.73</v>
      </c>
      <c r="G129" s="7">
        <v>20.73</v>
      </c>
      <c r="H129" s="7">
        <v>20.73</v>
      </c>
      <c r="I129" s="7"/>
      <c r="J129" s="8">
        <f>IF(D129=F129,0,1)</f>
        <v>0</v>
      </c>
      <c r="K129" s="9">
        <v>131147637</v>
      </c>
      <c r="L129" s="9">
        <v>10399245</v>
      </c>
      <c r="M129" s="9">
        <v>2130600</v>
      </c>
      <c r="N129" s="9">
        <v>10649234</v>
      </c>
      <c r="O129" s="9">
        <f>L129+M129+N129</f>
        <v>23179079</v>
      </c>
      <c r="P129" s="9">
        <v>154326716</v>
      </c>
      <c r="Q129" s="10">
        <v>84.98050000000001</v>
      </c>
      <c r="R129" s="10">
        <v>15.0195</v>
      </c>
      <c r="S129" s="11">
        <f>IF(J129=1,O129,0)</f>
        <v>0</v>
      </c>
      <c r="T129" s="12">
        <f>IF(D129&lt;16.28,K129,0)</f>
        <v>0</v>
      </c>
      <c r="U129" s="13">
        <f>IF(F129&gt;16.28,O129,0)</f>
        <v>23179079</v>
      </c>
      <c r="V129" s="7"/>
    </row>
    <row r="130" ht="12.75" customHeight="1">
      <c r="A130" t="s" s="6">
        <v>103</v>
      </c>
      <c r="B130" t="s" s="6">
        <v>104</v>
      </c>
      <c r="C130" t="s" s="6">
        <v>18</v>
      </c>
      <c r="D130" s="7">
        <v>13.97</v>
      </c>
      <c r="E130" s="7">
        <v>0</v>
      </c>
      <c r="F130" s="7">
        <v>28.18</v>
      </c>
      <c r="G130" s="7">
        <v>28.18</v>
      </c>
      <c r="H130" s="7">
        <v>28.18</v>
      </c>
      <c r="I130" s="7"/>
      <c r="J130" s="8">
        <f>IF(D130=F130,0,1)</f>
        <v>1</v>
      </c>
      <c r="K130" s="9">
        <v>8472528123</v>
      </c>
      <c r="L130" s="9">
        <v>993594282</v>
      </c>
      <c r="M130" s="9">
        <v>191228305</v>
      </c>
      <c r="N130" s="9">
        <v>311245800</v>
      </c>
      <c r="O130" s="9">
        <f>L130+M130+N130</f>
        <v>1496068387</v>
      </c>
      <c r="P130" s="9">
        <v>9968596510</v>
      </c>
      <c r="Q130" s="10">
        <v>84.9922</v>
      </c>
      <c r="R130" s="10">
        <v>15.0078</v>
      </c>
      <c r="S130" s="11">
        <f>IF(J130=1,O130,0)</f>
        <v>1496068387</v>
      </c>
      <c r="T130" s="12">
        <f>IF(D130&lt;16.28,K130,0)</f>
        <v>8472528123</v>
      </c>
      <c r="U130" s="13">
        <f>IF(F130&gt;16.28,O130,0)</f>
        <v>1496068387</v>
      </c>
      <c r="V130" s="7"/>
    </row>
    <row r="131" ht="12.75" customHeight="1">
      <c r="A131" t="s" s="6">
        <v>45</v>
      </c>
      <c r="B131" t="s" s="6">
        <v>46</v>
      </c>
      <c r="C131" t="s" s="6">
        <v>18</v>
      </c>
      <c r="D131" s="7">
        <v>16.05</v>
      </c>
      <c r="E131" s="7">
        <v>0</v>
      </c>
      <c r="F131" s="7">
        <v>16.05</v>
      </c>
      <c r="G131" s="7">
        <v>16.05</v>
      </c>
      <c r="H131" s="7">
        <v>16.05</v>
      </c>
      <c r="I131" s="7"/>
      <c r="J131" s="8">
        <f>IF(D131=F131,0,1)</f>
        <v>0</v>
      </c>
      <c r="K131" s="9">
        <v>845043866</v>
      </c>
      <c r="L131" s="9">
        <v>83092187</v>
      </c>
      <c r="M131" s="9">
        <v>24926900</v>
      </c>
      <c r="N131" s="9">
        <v>35152788</v>
      </c>
      <c r="O131" s="9">
        <f>L131+M131+N131</f>
        <v>143171875</v>
      </c>
      <c r="P131" s="9">
        <v>988215741</v>
      </c>
      <c r="Q131" s="10">
        <v>85.5121</v>
      </c>
      <c r="R131" s="10">
        <v>14.4879</v>
      </c>
      <c r="S131" s="11">
        <f>IF(J131=1,O131,0)</f>
        <v>0</v>
      </c>
      <c r="T131" s="12">
        <f>IF(D131&lt;16.28,K131,0)</f>
        <v>845043866</v>
      </c>
      <c r="U131" s="13">
        <f>IF(F131&gt;16.28,O131,0)</f>
        <v>0</v>
      </c>
      <c r="V131" s="7"/>
    </row>
    <row r="132" ht="12.75" customHeight="1">
      <c r="A132" t="s" s="6">
        <v>93</v>
      </c>
      <c r="B132" t="s" s="6">
        <v>94</v>
      </c>
      <c r="C132" t="s" s="6">
        <v>18</v>
      </c>
      <c r="D132" s="7">
        <v>15.84</v>
      </c>
      <c r="E132" s="7">
        <v>0</v>
      </c>
      <c r="F132" s="7">
        <v>15.84</v>
      </c>
      <c r="G132" s="7">
        <v>15.84</v>
      </c>
      <c r="H132" s="7">
        <v>15.84</v>
      </c>
      <c r="I132" s="7"/>
      <c r="J132" s="8">
        <f>IF(D132=F132,0,1)</f>
        <v>0</v>
      </c>
      <c r="K132" s="9">
        <v>827029405</v>
      </c>
      <c r="L132" s="9">
        <v>96290430</v>
      </c>
      <c r="M132" s="9">
        <v>18107400</v>
      </c>
      <c r="N132" s="9">
        <v>24278820</v>
      </c>
      <c r="O132" s="9">
        <f>L132+M132+N132</f>
        <v>138676650</v>
      </c>
      <c r="P132" s="9">
        <v>965706055</v>
      </c>
      <c r="Q132" s="10">
        <v>85.6399</v>
      </c>
      <c r="R132" s="10">
        <v>14.3601</v>
      </c>
      <c r="S132" s="11">
        <f>IF(J132=1,O132,0)</f>
        <v>0</v>
      </c>
      <c r="T132" s="12">
        <f>IF(D132&lt;16.28,K132,0)</f>
        <v>827029405</v>
      </c>
      <c r="U132" s="13">
        <f>IF(F132&gt;16.28,O132,0)</f>
        <v>0</v>
      </c>
      <c r="V132" s="7"/>
    </row>
    <row r="133" ht="12.75" customHeight="1">
      <c r="A133" t="s" s="6">
        <v>309</v>
      </c>
      <c r="B133" t="s" s="6">
        <v>310</v>
      </c>
      <c r="C133" t="s" s="6">
        <v>18</v>
      </c>
      <c r="D133" s="7">
        <v>19.45</v>
      </c>
      <c r="E133" s="7">
        <v>0</v>
      </c>
      <c r="F133" s="7">
        <v>19.45</v>
      </c>
      <c r="G133" s="7">
        <v>19.45</v>
      </c>
      <c r="H133" s="7">
        <v>19.45</v>
      </c>
      <c r="I133" s="7"/>
      <c r="J133" s="8">
        <f>IF(D133=F133,0,1)</f>
        <v>0</v>
      </c>
      <c r="K133" s="9">
        <v>953997452</v>
      </c>
      <c r="L133" s="9">
        <v>88016232</v>
      </c>
      <c r="M133" s="9">
        <v>38822617</v>
      </c>
      <c r="N133" s="9">
        <v>32911760</v>
      </c>
      <c r="O133" s="9">
        <f>L133+M133+N133</f>
        <v>159750609</v>
      </c>
      <c r="P133" s="9">
        <v>1113748061</v>
      </c>
      <c r="Q133" s="10">
        <v>85.65649999999999</v>
      </c>
      <c r="R133" s="10">
        <v>14.3435</v>
      </c>
      <c r="S133" s="11">
        <f>IF(J133=1,O133,0)</f>
        <v>0</v>
      </c>
      <c r="T133" s="12">
        <f>IF(D133&lt;16.28,K133,0)</f>
        <v>0</v>
      </c>
      <c r="U133" s="13">
        <f>IF(F133&gt;16.28,O133,0)</f>
        <v>159750609</v>
      </c>
      <c r="V133" s="7"/>
    </row>
    <row r="134" ht="12.75" customHeight="1">
      <c r="A134" t="s" s="6">
        <v>535</v>
      </c>
      <c r="B134" t="s" s="6">
        <v>536</v>
      </c>
      <c r="C134" t="s" s="6">
        <v>18</v>
      </c>
      <c r="D134" s="7">
        <v>12.9</v>
      </c>
      <c r="E134" s="7">
        <v>0</v>
      </c>
      <c r="F134" s="7">
        <v>12.9</v>
      </c>
      <c r="G134" s="7">
        <v>12.9</v>
      </c>
      <c r="H134" s="7">
        <v>12.9</v>
      </c>
      <c r="I134" s="7"/>
      <c r="J134" s="8">
        <f>IF(D134=F134,0,1)</f>
        <v>0</v>
      </c>
      <c r="K134" s="9">
        <v>218919010</v>
      </c>
      <c r="L134" s="9">
        <v>6174276</v>
      </c>
      <c r="M134" s="9">
        <v>238200</v>
      </c>
      <c r="N134" s="9">
        <v>30134612</v>
      </c>
      <c r="O134" s="9">
        <f>L134+M134+N134</f>
        <v>36547088</v>
      </c>
      <c r="P134" s="9">
        <v>255466098</v>
      </c>
      <c r="Q134" s="10">
        <v>85.694</v>
      </c>
      <c r="R134" s="10">
        <v>14.306</v>
      </c>
      <c r="S134" s="11">
        <f>IF(J134=1,O134,0)</f>
        <v>0</v>
      </c>
      <c r="T134" s="12">
        <f>IF(D134&lt;16.28,K134,0)</f>
        <v>218919010</v>
      </c>
      <c r="U134" s="13">
        <f>IF(F134&gt;16.28,O134,0)</f>
        <v>0</v>
      </c>
      <c r="V134" s="7"/>
    </row>
    <row r="135" ht="12.75" customHeight="1">
      <c r="A135" t="s" s="6">
        <v>499</v>
      </c>
      <c r="B135" t="s" s="6">
        <v>500</v>
      </c>
      <c r="C135" t="s" s="6">
        <v>18</v>
      </c>
      <c r="D135" s="7">
        <v>6.66</v>
      </c>
      <c r="E135" s="7">
        <v>0</v>
      </c>
      <c r="F135" s="7">
        <v>6.37</v>
      </c>
      <c r="G135" s="7">
        <v>6.37</v>
      </c>
      <c r="H135" s="7">
        <v>6.37</v>
      </c>
      <c r="I135" s="7"/>
      <c r="J135" s="8">
        <f>IF(D135=F135,0,1)</f>
        <v>1</v>
      </c>
      <c r="K135" s="9">
        <v>3290157706</v>
      </c>
      <c r="L135" s="9">
        <v>499266414</v>
      </c>
      <c r="M135" s="9">
        <v>4062500</v>
      </c>
      <c r="N135" s="9">
        <v>40287510</v>
      </c>
      <c r="O135" s="9">
        <f>L135+M135+N135</f>
        <v>543616424</v>
      </c>
      <c r="P135" s="9">
        <v>3833774130</v>
      </c>
      <c r="Q135" s="10">
        <v>85.8203</v>
      </c>
      <c r="R135" s="10">
        <v>14.1797</v>
      </c>
      <c r="S135" s="11">
        <f>IF(J135=1,O135,0)</f>
        <v>543616424</v>
      </c>
      <c r="T135" s="12">
        <f>IF(D135&lt;16.28,K135,0)</f>
        <v>3290157706</v>
      </c>
      <c r="U135" s="13">
        <f>IF(F135&gt;16.28,O135,0)</f>
        <v>0</v>
      </c>
      <c r="V135" s="7"/>
    </row>
    <row r="136" ht="12.75" customHeight="1">
      <c r="A136" t="s" s="6">
        <v>203</v>
      </c>
      <c r="B136" t="s" s="6">
        <v>204</v>
      </c>
      <c r="C136" t="s" s="6">
        <v>18</v>
      </c>
      <c r="D136" s="7">
        <v>10.22</v>
      </c>
      <c r="E136" s="7">
        <v>0</v>
      </c>
      <c r="F136" s="7">
        <v>20.39</v>
      </c>
      <c r="G136" s="7">
        <v>20.39</v>
      </c>
      <c r="H136" s="7">
        <v>20.39</v>
      </c>
      <c r="I136" s="7"/>
      <c r="J136" s="8">
        <f>IF(D136=F136,0,1)</f>
        <v>1</v>
      </c>
      <c r="K136" s="9">
        <v>2322148470</v>
      </c>
      <c r="L136" s="9">
        <v>273671936</v>
      </c>
      <c r="M136" s="9">
        <v>34234880</v>
      </c>
      <c r="N136" s="9">
        <v>72869850</v>
      </c>
      <c r="O136" s="9">
        <f>L136+M136+N136</f>
        <v>380776666</v>
      </c>
      <c r="P136" s="9">
        <v>2702925136</v>
      </c>
      <c r="Q136" s="10">
        <v>85.91240000000001</v>
      </c>
      <c r="R136" s="10">
        <v>14.0876</v>
      </c>
      <c r="S136" s="11">
        <f>IF(J136=1,O136,0)</f>
        <v>380776666</v>
      </c>
      <c r="T136" s="12">
        <f>IF(D136&lt;16.28,K136,0)</f>
        <v>2322148470</v>
      </c>
      <c r="U136" s="13">
        <f>IF(F136&gt;16.28,O136,0)</f>
        <v>380776666</v>
      </c>
      <c r="V136" s="7"/>
    </row>
    <row r="137" ht="12.75" customHeight="1">
      <c r="A137" t="s" s="6">
        <v>41</v>
      </c>
      <c r="B137" t="s" s="6">
        <v>42</v>
      </c>
      <c r="C137" t="s" s="6">
        <v>18</v>
      </c>
      <c r="D137" s="7">
        <v>17.38</v>
      </c>
      <c r="E137" s="7">
        <v>0</v>
      </c>
      <c r="F137" s="7">
        <v>17.38</v>
      </c>
      <c r="G137" s="7">
        <v>17.38</v>
      </c>
      <c r="H137" s="7">
        <v>17.38</v>
      </c>
      <c r="I137" s="7"/>
      <c r="J137" s="8">
        <f>IF(D137=F137,0,1)</f>
        <v>0</v>
      </c>
      <c r="K137" s="9">
        <v>236522610</v>
      </c>
      <c r="L137" s="9">
        <v>9635257</v>
      </c>
      <c r="M137" s="9">
        <v>1247410</v>
      </c>
      <c r="N137" s="9">
        <v>27668882</v>
      </c>
      <c r="O137" s="9">
        <f>L137+M137+N137</f>
        <v>38551549</v>
      </c>
      <c r="P137" s="9">
        <v>275074159</v>
      </c>
      <c r="Q137" s="10">
        <v>85.985</v>
      </c>
      <c r="R137" s="10">
        <v>14.015</v>
      </c>
      <c r="S137" s="11">
        <f>IF(J137=1,O137,0)</f>
        <v>0</v>
      </c>
      <c r="T137" s="12">
        <f>IF(D137&lt;16.28,K137,0)</f>
        <v>0</v>
      </c>
      <c r="U137" s="13">
        <f>IF(F137&gt;16.28,O137,0)</f>
        <v>38551549</v>
      </c>
      <c r="V137" s="7"/>
    </row>
    <row r="138" ht="12.75" customHeight="1">
      <c r="A138" t="s" s="6">
        <v>297</v>
      </c>
      <c r="B138" t="s" s="6">
        <v>298</v>
      </c>
      <c r="C138" t="s" s="6">
        <v>18</v>
      </c>
      <c r="D138" s="7">
        <v>15.86</v>
      </c>
      <c r="E138" s="7">
        <v>0</v>
      </c>
      <c r="F138" s="7">
        <v>31.6</v>
      </c>
      <c r="G138" s="7">
        <v>31.6</v>
      </c>
      <c r="H138" s="7">
        <v>31.6</v>
      </c>
      <c r="I138" s="7"/>
      <c r="J138" s="8">
        <f>IF(D138=F138,0,1)</f>
        <v>1</v>
      </c>
      <c r="K138" s="9">
        <v>2832685729</v>
      </c>
      <c r="L138" s="9">
        <v>199324271</v>
      </c>
      <c r="M138" s="9">
        <v>181204200</v>
      </c>
      <c r="N138" s="9">
        <v>79526670</v>
      </c>
      <c r="O138" s="9">
        <f>L138+M138+N138</f>
        <v>460055141</v>
      </c>
      <c r="P138" s="9">
        <v>3292740870</v>
      </c>
      <c r="Q138" s="10">
        <v>86.0282</v>
      </c>
      <c r="R138" s="10">
        <v>13.9718</v>
      </c>
      <c r="S138" s="11">
        <f>IF(J138=1,O138,0)</f>
        <v>460055141</v>
      </c>
      <c r="T138" s="12">
        <f>IF(D138&lt;16.28,K138,0)</f>
        <v>2832685729</v>
      </c>
      <c r="U138" s="13">
        <f>IF(F138&gt;16.28,O138,0)</f>
        <v>460055141</v>
      </c>
      <c r="V138" s="7"/>
    </row>
    <row r="139" ht="12.75" customHeight="1">
      <c r="A139" t="s" s="6">
        <v>501</v>
      </c>
      <c r="B139" t="s" s="6">
        <v>502</v>
      </c>
      <c r="C139" t="s" s="6">
        <v>18</v>
      </c>
      <c r="D139" s="7">
        <v>11.98</v>
      </c>
      <c r="E139" s="7">
        <v>0</v>
      </c>
      <c r="F139" s="7">
        <v>23.86</v>
      </c>
      <c r="G139" s="7">
        <v>23.86</v>
      </c>
      <c r="H139" s="7">
        <v>23.86</v>
      </c>
      <c r="I139" s="7"/>
      <c r="J139" s="8">
        <f>IF(D139=F139,0,1)</f>
        <v>1</v>
      </c>
      <c r="K139" s="9">
        <v>16279026792</v>
      </c>
      <c r="L139" s="9">
        <v>2009069690</v>
      </c>
      <c r="M139" s="9">
        <v>167195105</v>
      </c>
      <c r="N139" s="9">
        <v>456946350</v>
      </c>
      <c r="O139" s="9">
        <f>L139+M139+N139</f>
        <v>2633211145</v>
      </c>
      <c r="P139" s="9">
        <v>18912237937</v>
      </c>
      <c r="Q139" s="10">
        <v>86.0767</v>
      </c>
      <c r="R139" s="10">
        <v>13.9233</v>
      </c>
      <c r="S139" s="11">
        <f>IF(J139=1,O139,0)</f>
        <v>2633211145</v>
      </c>
      <c r="T139" s="12">
        <f>IF(D139&lt;16.28,K139,0)</f>
        <v>16279026792</v>
      </c>
      <c r="U139" s="13">
        <f>IF(F139&gt;16.28,O139,0)</f>
        <v>2633211145</v>
      </c>
      <c r="V139" s="7"/>
    </row>
    <row r="140" ht="12.75" customHeight="1">
      <c r="A140" t="s" s="6">
        <v>453</v>
      </c>
      <c r="B140" t="s" s="6">
        <v>454</v>
      </c>
      <c r="C140" t="s" s="6">
        <v>18</v>
      </c>
      <c r="D140" s="7">
        <v>16.62</v>
      </c>
      <c r="E140" s="7">
        <v>0</v>
      </c>
      <c r="F140" s="7">
        <v>16.62</v>
      </c>
      <c r="G140" s="7">
        <v>16.62</v>
      </c>
      <c r="H140" s="7">
        <v>16.62</v>
      </c>
      <c r="I140" s="7"/>
      <c r="J140" s="8">
        <f>IF(D140=F140,0,1)</f>
        <v>0</v>
      </c>
      <c r="K140" s="9">
        <v>2586136671</v>
      </c>
      <c r="L140" s="9">
        <v>326094860</v>
      </c>
      <c r="M140" s="9">
        <v>31269900</v>
      </c>
      <c r="N140" s="9">
        <v>60783730</v>
      </c>
      <c r="O140" s="9">
        <f>L140+M140+N140</f>
        <v>418148490</v>
      </c>
      <c r="P140" s="9">
        <v>3004285161</v>
      </c>
      <c r="Q140" s="10">
        <v>86.08159999999999</v>
      </c>
      <c r="R140" s="10">
        <v>13.9184</v>
      </c>
      <c r="S140" s="11">
        <f>IF(J140=1,O140,0)</f>
        <v>0</v>
      </c>
      <c r="T140" s="12">
        <f>IF(D140&lt;16.28,K140,0)</f>
        <v>0</v>
      </c>
      <c r="U140" s="13">
        <f>IF(F140&gt;16.28,O140,0)</f>
        <v>418148490</v>
      </c>
      <c r="V140" s="7"/>
    </row>
    <row r="141" ht="12.75" customHeight="1">
      <c r="A141" t="s" s="6">
        <v>287</v>
      </c>
      <c r="B141" t="s" s="6">
        <v>288</v>
      </c>
      <c r="C141" t="s" s="6">
        <v>18</v>
      </c>
      <c r="D141" s="7">
        <v>17.38</v>
      </c>
      <c r="E141" s="7">
        <v>0</v>
      </c>
      <c r="F141" s="7">
        <v>17.38</v>
      </c>
      <c r="G141" s="7">
        <v>17.38</v>
      </c>
      <c r="H141" s="7">
        <v>17.38</v>
      </c>
      <c r="I141" s="7"/>
      <c r="J141" s="8">
        <f>IF(D141=F141,0,1)</f>
        <v>0</v>
      </c>
      <c r="K141" s="9">
        <v>2620597878</v>
      </c>
      <c r="L141" s="9">
        <v>90820835</v>
      </c>
      <c r="M141" s="9">
        <v>243287130</v>
      </c>
      <c r="N141" s="9">
        <v>84847890</v>
      </c>
      <c r="O141" s="9">
        <f>L141+M141+N141</f>
        <v>418955855</v>
      </c>
      <c r="P141" s="9">
        <v>3039553733</v>
      </c>
      <c r="Q141" s="10">
        <v>86.2165</v>
      </c>
      <c r="R141" s="10">
        <v>13.7835</v>
      </c>
      <c r="S141" s="11">
        <f>IF(J141=1,O141,0)</f>
        <v>0</v>
      </c>
      <c r="T141" s="12">
        <f>IF(D141&lt;16.28,K141,0)</f>
        <v>0</v>
      </c>
      <c r="U141" s="13">
        <f>IF(F141&gt;16.28,O141,0)</f>
        <v>418955855</v>
      </c>
      <c r="V141" s="7"/>
    </row>
    <row r="142" ht="12.75" customHeight="1">
      <c r="A142" t="s" s="6">
        <v>523</v>
      </c>
      <c r="B142" t="s" s="6">
        <v>524</v>
      </c>
      <c r="C142" t="s" s="6">
        <v>18</v>
      </c>
      <c r="D142" s="7">
        <v>14.62</v>
      </c>
      <c r="E142" s="7">
        <v>14.62</v>
      </c>
      <c r="F142" s="7">
        <v>14.62</v>
      </c>
      <c r="G142" s="7">
        <v>14.62</v>
      </c>
      <c r="H142" s="7">
        <v>14.62</v>
      </c>
      <c r="I142" s="7"/>
      <c r="J142" s="8">
        <f>IF(D142=F142,0,1)</f>
        <v>0</v>
      </c>
      <c r="K142" s="9">
        <v>1097340250</v>
      </c>
      <c r="L142" s="9">
        <v>109955420</v>
      </c>
      <c r="M142" s="9">
        <v>45062930</v>
      </c>
      <c r="N142" s="9">
        <v>20311341</v>
      </c>
      <c r="O142" s="9">
        <f>L142+M142+N142</f>
        <v>175329691</v>
      </c>
      <c r="P142" s="9">
        <v>1272780341</v>
      </c>
      <c r="Q142" s="10">
        <v>86.2247</v>
      </c>
      <c r="R142" s="10">
        <v>13.7753</v>
      </c>
      <c r="S142" s="11">
        <f>IF(J142=1,O142,0)</f>
        <v>0</v>
      </c>
      <c r="T142" s="12">
        <f>IF(D142&lt;16.28,K142,0)</f>
        <v>1097340250</v>
      </c>
      <c r="U142" s="13">
        <f>IF(F142&gt;16.28,O142,0)</f>
        <v>0</v>
      </c>
      <c r="V142" s="7"/>
    </row>
    <row r="143" ht="12.75" customHeight="1">
      <c r="A143" t="s" s="6">
        <v>595</v>
      </c>
      <c r="B143" t="s" s="6">
        <v>596</v>
      </c>
      <c r="C143" t="s" s="6">
        <v>18</v>
      </c>
      <c r="D143" s="7">
        <v>15.18</v>
      </c>
      <c r="E143" s="7">
        <v>0</v>
      </c>
      <c r="F143" s="7">
        <v>15.18</v>
      </c>
      <c r="G143" s="7">
        <v>15.18</v>
      </c>
      <c r="H143" s="7">
        <v>15.18</v>
      </c>
      <c r="I143" s="7"/>
      <c r="J143" s="8">
        <f>IF(D143=F143,0,1)</f>
        <v>0</v>
      </c>
      <c r="K143" s="9">
        <v>1514487669</v>
      </c>
      <c r="L143" s="9">
        <v>79303441</v>
      </c>
      <c r="M143" s="9">
        <v>77629954</v>
      </c>
      <c r="N143" s="9">
        <v>84938359</v>
      </c>
      <c r="O143" s="9">
        <f>L143+M143+N143</f>
        <v>241871754</v>
      </c>
      <c r="P143" s="9">
        <v>1756359423</v>
      </c>
      <c r="Q143" s="10">
        <v>86.22880000000001</v>
      </c>
      <c r="R143" s="10">
        <v>13.7712</v>
      </c>
      <c r="S143" s="11">
        <f>IF(J143=1,O143,0)</f>
        <v>0</v>
      </c>
      <c r="T143" s="12">
        <f>IF(D143&lt;16.28,K143,0)</f>
        <v>1514487669</v>
      </c>
      <c r="U143" s="13">
        <f>IF(F143&gt;16.28,O143,0)</f>
        <v>0</v>
      </c>
      <c r="V143" s="7"/>
    </row>
    <row r="144" ht="12.75" customHeight="1">
      <c r="A144" t="s" s="6">
        <v>687</v>
      </c>
      <c r="B144" t="s" s="6">
        <v>688</v>
      </c>
      <c r="C144" t="s" s="6">
        <v>18</v>
      </c>
      <c r="D144" s="7">
        <v>11.46</v>
      </c>
      <c r="E144" s="7">
        <v>0</v>
      </c>
      <c r="F144" s="7">
        <v>18.36</v>
      </c>
      <c r="G144" s="7">
        <v>18.36</v>
      </c>
      <c r="H144" s="7">
        <v>18.36</v>
      </c>
      <c r="I144" s="7"/>
      <c r="J144" s="8">
        <f>IF(D144=F144,0,1)</f>
        <v>1</v>
      </c>
      <c r="K144" s="9">
        <v>8739668256</v>
      </c>
      <c r="L144" s="9">
        <v>776463904</v>
      </c>
      <c r="M144" s="9">
        <v>352773000</v>
      </c>
      <c r="N144" s="9">
        <v>258712110</v>
      </c>
      <c r="O144" s="9">
        <f>L144+M144+N144</f>
        <v>1387949014</v>
      </c>
      <c r="P144" s="9">
        <v>10127617270</v>
      </c>
      <c r="Q144" s="10">
        <v>86.2954</v>
      </c>
      <c r="R144" s="10">
        <v>13.7046</v>
      </c>
      <c r="S144" s="11">
        <f>IF(J144=1,O144,0)</f>
        <v>1387949014</v>
      </c>
      <c r="T144" s="12">
        <f>IF(D144&lt;16.28,K144,0)</f>
        <v>8739668256</v>
      </c>
      <c r="U144" s="13">
        <f>IF(F144&gt;16.28,O144,0)</f>
        <v>1387949014</v>
      </c>
      <c r="V144" s="7"/>
    </row>
    <row r="145" ht="12.75" customHeight="1">
      <c r="A145" t="s" s="6">
        <v>29</v>
      </c>
      <c r="B145" t="s" s="6">
        <v>30</v>
      </c>
      <c r="C145" t="s" s="6">
        <v>18</v>
      </c>
      <c r="D145" s="7">
        <v>17.69</v>
      </c>
      <c r="E145" s="7">
        <v>0</v>
      </c>
      <c r="F145" s="7">
        <v>17.69</v>
      </c>
      <c r="G145" s="7">
        <v>17.69</v>
      </c>
      <c r="H145" s="7">
        <v>17.69</v>
      </c>
      <c r="I145" s="7"/>
      <c r="J145" s="8">
        <f>IF(D145=F145,0,1)</f>
        <v>0</v>
      </c>
      <c r="K145" s="9">
        <v>2430439839</v>
      </c>
      <c r="L145" s="9">
        <v>180794247</v>
      </c>
      <c r="M145" s="9">
        <v>114177471</v>
      </c>
      <c r="N145" s="9">
        <v>89264009</v>
      </c>
      <c r="O145" s="9">
        <f>L145+M145+N145</f>
        <v>384235727</v>
      </c>
      <c r="P145" s="9">
        <v>2814675566</v>
      </c>
      <c r="Q145" s="10">
        <v>86.3488</v>
      </c>
      <c r="R145" s="10">
        <v>13.6512</v>
      </c>
      <c r="S145" s="11">
        <f>IF(J145=1,O145,0)</f>
        <v>0</v>
      </c>
      <c r="T145" s="12">
        <f>IF(D145&lt;16.28,K145,0)</f>
        <v>0</v>
      </c>
      <c r="U145" s="13">
        <f>IF(F145&gt;16.28,O145,0)</f>
        <v>384235727</v>
      </c>
      <c r="V145" s="7"/>
    </row>
    <row r="146" ht="12.75" customHeight="1">
      <c r="A146" t="s" s="6">
        <v>335</v>
      </c>
      <c r="B146" t="s" s="6">
        <v>336</v>
      </c>
      <c r="C146" t="s" s="6">
        <v>18</v>
      </c>
      <c r="D146" s="7">
        <v>12.69</v>
      </c>
      <c r="E146" s="7">
        <v>0</v>
      </c>
      <c r="F146" s="7">
        <v>25.18</v>
      </c>
      <c r="G146" s="7">
        <v>25.18</v>
      </c>
      <c r="H146" s="7">
        <v>25.18</v>
      </c>
      <c r="I146" s="7"/>
      <c r="J146" s="8">
        <f>IF(D146=F146,0,1)</f>
        <v>1</v>
      </c>
      <c r="K146" s="9">
        <v>9223302839</v>
      </c>
      <c r="L146" s="9">
        <v>658474473</v>
      </c>
      <c r="M146" s="9">
        <v>386250249</v>
      </c>
      <c r="N146" s="9">
        <v>405735094</v>
      </c>
      <c r="O146" s="9">
        <f>L146+M146+N146</f>
        <v>1450459816</v>
      </c>
      <c r="P146" s="9">
        <v>10673762655</v>
      </c>
      <c r="Q146" s="10">
        <v>86.411</v>
      </c>
      <c r="R146" s="10">
        <v>13.589</v>
      </c>
      <c r="S146" s="11">
        <f>IF(J146=1,O146,0)</f>
        <v>1450459816</v>
      </c>
      <c r="T146" s="12">
        <f>IF(D146&lt;16.28,K146,0)</f>
        <v>9223302839</v>
      </c>
      <c r="U146" s="13">
        <f>IF(F146&gt;16.28,O146,0)</f>
        <v>1450459816</v>
      </c>
      <c r="V146" s="7"/>
    </row>
    <row r="147" ht="12.75" customHeight="1">
      <c r="A147" t="s" s="6">
        <v>481</v>
      </c>
      <c r="B147" t="s" s="6">
        <v>482</v>
      </c>
      <c r="C147" t="s" s="6">
        <v>18</v>
      </c>
      <c r="D147" s="7">
        <v>18.32</v>
      </c>
      <c r="E147" s="7">
        <v>0</v>
      </c>
      <c r="F147" s="7">
        <v>18.32</v>
      </c>
      <c r="G147" s="7">
        <v>18.32</v>
      </c>
      <c r="H147" s="7">
        <v>18.32</v>
      </c>
      <c r="I147" s="7"/>
      <c r="J147" s="8">
        <f>IF(D147=F147,0,1)</f>
        <v>0</v>
      </c>
      <c r="K147" s="9">
        <v>90098144</v>
      </c>
      <c r="L147" s="9">
        <v>6464943</v>
      </c>
      <c r="M147" s="9">
        <v>853400</v>
      </c>
      <c r="N147" s="9">
        <v>6770883</v>
      </c>
      <c r="O147" s="9">
        <f>L147+M147+N147</f>
        <v>14089226</v>
      </c>
      <c r="P147" s="9">
        <v>104187370</v>
      </c>
      <c r="Q147" s="10">
        <v>86.477</v>
      </c>
      <c r="R147" s="10">
        <v>13.523</v>
      </c>
      <c r="S147" s="11">
        <f>IF(J147=1,O147,0)</f>
        <v>0</v>
      </c>
      <c r="T147" s="12">
        <f>IF(D147&lt;16.28,K147,0)</f>
        <v>0</v>
      </c>
      <c r="U147" s="13">
        <f>IF(F147&gt;16.28,O147,0)</f>
        <v>14089226</v>
      </c>
      <c r="V147" s="7"/>
    </row>
    <row r="148" ht="12.75" customHeight="1">
      <c r="A148" t="s" s="6">
        <v>281</v>
      </c>
      <c r="B148" t="s" s="6">
        <v>282</v>
      </c>
      <c r="C148" t="s" s="6">
        <v>18</v>
      </c>
      <c r="D148" s="7">
        <v>16.49</v>
      </c>
      <c r="E148" s="7">
        <v>0</v>
      </c>
      <c r="F148" s="7">
        <v>32.68</v>
      </c>
      <c r="G148" s="7">
        <v>32.68</v>
      </c>
      <c r="H148" s="7">
        <v>32.68</v>
      </c>
      <c r="I148" s="7"/>
      <c r="J148" s="8">
        <f>IF(D148=F148,0,1)</f>
        <v>1</v>
      </c>
      <c r="K148" s="9">
        <v>1357133638</v>
      </c>
      <c r="L148" s="9">
        <v>98373062</v>
      </c>
      <c r="M148" s="9">
        <v>64657700</v>
      </c>
      <c r="N148" s="9">
        <v>48822983</v>
      </c>
      <c r="O148" s="9">
        <f>L148+M148+N148</f>
        <v>211853745</v>
      </c>
      <c r="P148" s="9">
        <v>1568987383</v>
      </c>
      <c r="Q148" s="10">
        <v>86.4974</v>
      </c>
      <c r="R148" s="10">
        <v>13.5026</v>
      </c>
      <c r="S148" s="11">
        <f>IF(J148=1,O148,0)</f>
        <v>211853745</v>
      </c>
      <c r="T148" s="12">
        <f>IF(D148&lt;16.28,K148,0)</f>
        <v>0</v>
      </c>
      <c r="U148" s="13">
        <f>IF(F148&gt;16.28,O148,0)</f>
        <v>211853745</v>
      </c>
      <c r="V148" s="7"/>
    </row>
    <row r="149" ht="12.75" customHeight="1">
      <c r="A149" t="s" s="6">
        <v>151</v>
      </c>
      <c r="B149" t="s" s="6">
        <v>152</v>
      </c>
      <c r="C149" t="s" s="6">
        <v>18</v>
      </c>
      <c r="D149" s="7">
        <v>17.95</v>
      </c>
      <c r="E149" s="7">
        <v>0</v>
      </c>
      <c r="F149" s="7">
        <v>17.95</v>
      </c>
      <c r="G149" s="7">
        <v>17.95</v>
      </c>
      <c r="H149" s="7">
        <v>17.95</v>
      </c>
      <c r="I149" s="7"/>
      <c r="J149" s="8">
        <f>IF(D149=F149,0,1)</f>
        <v>0</v>
      </c>
      <c r="K149" s="9">
        <v>255817463</v>
      </c>
      <c r="L149" s="9">
        <v>7722014</v>
      </c>
      <c r="M149" s="9">
        <v>10196384</v>
      </c>
      <c r="N149" s="9">
        <v>21958537</v>
      </c>
      <c r="O149" s="9">
        <f>L149+M149+N149</f>
        <v>39876935</v>
      </c>
      <c r="P149" s="9">
        <v>295694398</v>
      </c>
      <c r="Q149" s="10">
        <v>86.5141</v>
      </c>
      <c r="R149" s="10">
        <v>13.4859</v>
      </c>
      <c r="S149" s="11">
        <f>IF(J149=1,O149,0)</f>
        <v>0</v>
      </c>
      <c r="T149" s="12">
        <f>IF(D149&lt;16.28,K149,0)</f>
        <v>0</v>
      </c>
      <c r="U149" s="13">
        <f>IF(F149&gt;16.28,O149,0)</f>
        <v>39876935</v>
      </c>
      <c r="V149" s="7"/>
    </row>
    <row r="150" ht="12.75" customHeight="1">
      <c r="A150" t="s" s="6">
        <v>447</v>
      </c>
      <c r="B150" t="s" s="6">
        <v>448</v>
      </c>
      <c r="C150" t="s" s="6">
        <v>18</v>
      </c>
      <c r="D150" s="7">
        <v>13.77</v>
      </c>
      <c r="E150" s="7">
        <v>0</v>
      </c>
      <c r="F150" s="7">
        <v>13.77</v>
      </c>
      <c r="G150" s="7">
        <v>13.77</v>
      </c>
      <c r="H150" s="7">
        <v>13.77</v>
      </c>
      <c r="I150" s="7"/>
      <c r="J150" s="8">
        <f>IF(D150=F150,0,1)</f>
        <v>0</v>
      </c>
      <c r="K150" s="9">
        <v>1779086220</v>
      </c>
      <c r="L150" s="9">
        <v>156824900</v>
      </c>
      <c r="M150" s="9">
        <v>46690700</v>
      </c>
      <c r="N150" s="9">
        <v>72516560</v>
      </c>
      <c r="O150" s="9">
        <f>L150+M150+N150</f>
        <v>276032160</v>
      </c>
      <c r="P150" s="9">
        <v>2055118380</v>
      </c>
      <c r="Q150" s="10">
        <v>86.5686</v>
      </c>
      <c r="R150" s="10">
        <v>13.4314</v>
      </c>
      <c r="S150" s="11">
        <f>IF(J150=1,O150,0)</f>
        <v>0</v>
      </c>
      <c r="T150" s="12">
        <f>IF(D150&lt;16.28,K150,0)</f>
        <v>1779086220</v>
      </c>
      <c r="U150" s="13">
        <f>IF(F150&gt;16.28,O150,0)</f>
        <v>0</v>
      </c>
      <c r="V150" s="7"/>
    </row>
    <row r="151" ht="12.75" customHeight="1">
      <c r="A151" t="s" s="6">
        <v>599</v>
      </c>
      <c r="B151" t="s" s="6">
        <v>600</v>
      </c>
      <c r="C151" t="s" s="6">
        <v>18</v>
      </c>
      <c r="D151" s="7">
        <v>13.05</v>
      </c>
      <c r="E151" s="7">
        <v>0</v>
      </c>
      <c r="F151" s="7">
        <v>21.21</v>
      </c>
      <c r="G151" s="7">
        <v>21.21</v>
      </c>
      <c r="H151" s="7">
        <v>21.21</v>
      </c>
      <c r="I151" s="7"/>
      <c r="J151" s="8">
        <f>IF(D151=F151,0,1)</f>
        <v>1</v>
      </c>
      <c r="K151" s="9">
        <v>2228997086</v>
      </c>
      <c r="L151" s="9">
        <v>252530699</v>
      </c>
      <c r="M151" s="9">
        <v>14351501</v>
      </c>
      <c r="N151" s="9">
        <v>77891350</v>
      </c>
      <c r="O151" s="9">
        <f>L151+M151+N151</f>
        <v>344773550</v>
      </c>
      <c r="P151" s="9">
        <v>2573770636</v>
      </c>
      <c r="Q151" s="10">
        <v>86.60429999999999</v>
      </c>
      <c r="R151" s="10">
        <v>13.3957</v>
      </c>
      <c r="S151" s="11">
        <f>IF(J151=1,O151,0)</f>
        <v>344773550</v>
      </c>
      <c r="T151" s="12">
        <f>IF(D151&lt;16.28,K151,0)</f>
        <v>2228997086</v>
      </c>
      <c r="U151" s="13">
        <f>IF(F151&gt;16.28,O151,0)</f>
        <v>344773550</v>
      </c>
      <c r="V151" s="7"/>
    </row>
    <row r="152" ht="12.75" customHeight="1">
      <c r="A152" t="s" s="6">
        <v>305</v>
      </c>
      <c r="B152" t="s" s="6">
        <v>306</v>
      </c>
      <c r="C152" t="s" s="6">
        <v>18</v>
      </c>
      <c r="D152" s="7">
        <v>14.58</v>
      </c>
      <c r="E152" s="7">
        <v>0</v>
      </c>
      <c r="F152" s="7">
        <v>14.58</v>
      </c>
      <c r="G152" s="7">
        <v>14.58</v>
      </c>
      <c r="H152" s="7">
        <v>14.58</v>
      </c>
      <c r="I152" s="7"/>
      <c r="J152" s="8">
        <f>IF(D152=F152,0,1)</f>
        <v>0</v>
      </c>
      <c r="K152" s="9">
        <v>2225330448</v>
      </c>
      <c r="L152" s="9">
        <v>244572265</v>
      </c>
      <c r="M152" s="9">
        <v>20045100</v>
      </c>
      <c r="N152" s="9">
        <v>79544990</v>
      </c>
      <c r="O152" s="9">
        <f>L152+M152+N152</f>
        <v>344162355</v>
      </c>
      <c r="P152" s="9">
        <v>2569492803</v>
      </c>
      <c r="Q152" s="10">
        <v>86.6058</v>
      </c>
      <c r="R152" s="10">
        <v>13.3942</v>
      </c>
      <c r="S152" s="11">
        <f>IF(J152=1,O152,0)</f>
        <v>0</v>
      </c>
      <c r="T152" s="12">
        <f>IF(D152&lt;16.28,K152,0)</f>
        <v>2225330448</v>
      </c>
      <c r="U152" s="13">
        <f>IF(F152&gt;16.28,O152,0)</f>
        <v>0</v>
      </c>
      <c r="V152" s="7"/>
    </row>
    <row r="153" ht="12.75" customHeight="1">
      <c r="A153" t="s" s="6">
        <v>259</v>
      </c>
      <c r="B153" t="s" s="6">
        <v>260</v>
      </c>
      <c r="C153" t="s" s="6">
        <v>18</v>
      </c>
      <c r="D153" s="7">
        <v>15.25</v>
      </c>
      <c r="E153" s="7">
        <v>0</v>
      </c>
      <c r="F153" s="7">
        <v>15.95</v>
      </c>
      <c r="G153" s="7">
        <v>15.95</v>
      </c>
      <c r="H153" s="7">
        <v>15.95</v>
      </c>
      <c r="I153" s="7"/>
      <c r="J153" s="8">
        <f>IF(D153=F153,0,1)</f>
        <v>1</v>
      </c>
      <c r="K153" s="9">
        <v>2769980435</v>
      </c>
      <c r="L153" s="9">
        <v>284161404</v>
      </c>
      <c r="M153" s="9">
        <v>63993078</v>
      </c>
      <c r="N153" s="9">
        <v>76892470</v>
      </c>
      <c r="O153" s="9">
        <f>L153+M153+N153</f>
        <v>425046952</v>
      </c>
      <c r="P153" s="9">
        <v>3195027387</v>
      </c>
      <c r="Q153" s="10">
        <v>86.6966</v>
      </c>
      <c r="R153" s="10">
        <v>13.3034</v>
      </c>
      <c r="S153" s="11">
        <f>IF(J153=1,O153,0)</f>
        <v>425046952</v>
      </c>
      <c r="T153" s="12">
        <f>IF(D153&lt;16.28,K153,0)</f>
        <v>2769980435</v>
      </c>
      <c r="U153" s="13">
        <f>IF(F153&gt;16.28,O153,0)</f>
        <v>0</v>
      </c>
      <c r="V153" s="7"/>
    </row>
    <row r="154" ht="12.75" customHeight="1">
      <c r="A154" t="s" s="6">
        <v>515</v>
      </c>
      <c r="B154" t="s" s="6">
        <v>516</v>
      </c>
      <c r="C154" t="s" s="6">
        <v>18</v>
      </c>
      <c r="D154" s="7">
        <v>12.74</v>
      </c>
      <c r="E154" s="7">
        <v>0</v>
      </c>
      <c r="F154" s="7">
        <v>12.74</v>
      </c>
      <c r="G154" s="7">
        <v>12.74</v>
      </c>
      <c r="H154" s="7">
        <v>12.74</v>
      </c>
      <c r="I154" s="7"/>
      <c r="J154" s="8">
        <f>IF(D154=F154,0,1)</f>
        <v>0</v>
      </c>
      <c r="K154" s="9">
        <v>1030661154</v>
      </c>
      <c r="L154" s="9">
        <v>37714816</v>
      </c>
      <c r="M154" s="9">
        <v>61812533</v>
      </c>
      <c r="N154" s="9">
        <v>58225500</v>
      </c>
      <c r="O154" s="9">
        <f>L154+M154+N154</f>
        <v>157752849</v>
      </c>
      <c r="P154" s="9">
        <v>1188414003</v>
      </c>
      <c r="Q154" s="10">
        <v>86.72580000000001</v>
      </c>
      <c r="R154" s="10">
        <v>13.2742</v>
      </c>
      <c r="S154" s="11">
        <f>IF(J154=1,O154,0)</f>
        <v>0</v>
      </c>
      <c r="T154" s="12">
        <f>IF(D154&lt;16.28,K154,0)</f>
        <v>1030661154</v>
      </c>
      <c r="U154" s="13">
        <f>IF(F154&gt;16.28,O154,0)</f>
        <v>0</v>
      </c>
      <c r="V154" s="7"/>
    </row>
    <row r="155" ht="12.75" customHeight="1">
      <c r="A155" t="s" s="6">
        <v>413</v>
      </c>
      <c r="B155" t="s" s="6">
        <v>414</v>
      </c>
      <c r="C155" t="s" s="6">
        <v>18</v>
      </c>
      <c r="D155" s="7">
        <v>13.37</v>
      </c>
      <c r="E155" s="7">
        <v>0</v>
      </c>
      <c r="F155" s="7">
        <v>26.43</v>
      </c>
      <c r="G155" s="7">
        <v>26.43</v>
      </c>
      <c r="H155" s="7">
        <v>26.43</v>
      </c>
      <c r="I155" s="7"/>
      <c r="J155" s="8">
        <f>IF(D155=F155,0,1)</f>
        <v>1</v>
      </c>
      <c r="K155" s="9">
        <v>9811162018</v>
      </c>
      <c r="L155" s="9">
        <v>990367136</v>
      </c>
      <c r="M155" s="9">
        <v>121163350</v>
      </c>
      <c r="N155" s="9">
        <v>388986460</v>
      </c>
      <c r="O155" s="9">
        <f>L155+M155+N155</f>
        <v>1500516946</v>
      </c>
      <c r="P155" s="9">
        <v>11311678964</v>
      </c>
      <c r="Q155" s="10">
        <v>86.73480000000001</v>
      </c>
      <c r="R155" s="10">
        <v>13.2652</v>
      </c>
      <c r="S155" s="11">
        <f>IF(J155=1,O155,0)</f>
        <v>1500516946</v>
      </c>
      <c r="T155" s="12">
        <f>IF(D155&lt;16.28,K155,0)</f>
        <v>9811162018</v>
      </c>
      <c r="U155" s="13">
        <f>IF(F155&gt;16.28,O155,0)</f>
        <v>1500516946</v>
      </c>
      <c r="V155" s="7"/>
    </row>
    <row r="156" ht="12.75" customHeight="1">
      <c r="A156" t="s" s="6">
        <v>511</v>
      </c>
      <c r="B156" t="s" s="6">
        <v>512</v>
      </c>
      <c r="C156" t="s" s="6">
        <v>18</v>
      </c>
      <c r="D156" s="7">
        <v>10.4</v>
      </c>
      <c r="E156" s="7">
        <v>0</v>
      </c>
      <c r="F156" s="7">
        <v>20.56</v>
      </c>
      <c r="G156" s="7">
        <v>20.56</v>
      </c>
      <c r="H156" s="7">
        <v>20.56</v>
      </c>
      <c r="I156" s="7"/>
      <c r="J156" s="8">
        <f>IF(D156=F156,0,1)</f>
        <v>1</v>
      </c>
      <c r="K156" s="9">
        <v>7534780417</v>
      </c>
      <c r="L156" s="9">
        <v>713690892</v>
      </c>
      <c r="M156" s="9">
        <v>291473188</v>
      </c>
      <c r="N156" s="9">
        <v>146981779</v>
      </c>
      <c r="O156" s="9">
        <f>L156+M156+N156</f>
        <v>1152145859</v>
      </c>
      <c r="P156" s="9">
        <v>8686926276</v>
      </c>
      <c r="Q156" s="10">
        <v>86.73699999999999</v>
      </c>
      <c r="R156" s="10">
        <v>13.263</v>
      </c>
      <c r="S156" s="11">
        <f>IF(J156=1,O156,0)</f>
        <v>1152145859</v>
      </c>
      <c r="T156" s="12">
        <f>IF(D156&lt;16.28,K156,0)</f>
        <v>7534780417</v>
      </c>
      <c r="U156" s="13">
        <f>IF(F156&gt;16.28,O156,0)</f>
        <v>1152145859</v>
      </c>
      <c r="V156" s="7"/>
    </row>
    <row r="157" ht="12.75" customHeight="1">
      <c r="A157" t="s" s="6">
        <v>609</v>
      </c>
      <c r="B157" t="s" s="6">
        <v>610</v>
      </c>
      <c r="C157" t="s" s="6">
        <v>18</v>
      </c>
      <c r="D157" s="7">
        <v>9</v>
      </c>
      <c r="E157" s="7">
        <v>0</v>
      </c>
      <c r="F157" s="7">
        <v>9</v>
      </c>
      <c r="G157" s="7">
        <v>9</v>
      </c>
      <c r="H157" s="7">
        <v>9</v>
      </c>
      <c r="I157" s="7"/>
      <c r="J157" s="8">
        <f>IF(D157=F157,0,1)</f>
        <v>0</v>
      </c>
      <c r="K157" s="9">
        <v>182147594</v>
      </c>
      <c r="L157" s="9">
        <v>5758732</v>
      </c>
      <c r="M157" s="9">
        <v>2741900</v>
      </c>
      <c r="N157" s="9">
        <v>19342670</v>
      </c>
      <c r="O157" s="9">
        <f>L157+M157+N157</f>
        <v>27843302</v>
      </c>
      <c r="P157" s="9">
        <v>209990896</v>
      </c>
      <c r="Q157" s="10">
        <v>86.7407</v>
      </c>
      <c r="R157" s="10">
        <v>13.2593</v>
      </c>
      <c r="S157" s="11">
        <f>IF(J157=1,O157,0)</f>
        <v>0</v>
      </c>
      <c r="T157" s="12">
        <f>IF(D157&lt;16.28,K157,0)</f>
        <v>182147594</v>
      </c>
      <c r="U157" s="13">
        <f>IF(F157&gt;16.28,O157,0)</f>
        <v>0</v>
      </c>
      <c r="V157" s="7"/>
    </row>
    <row r="158" ht="12.75" customHeight="1">
      <c r="A158" t="s" s="6">
        <v>271</v>
      </c>
      <c r="B158" t="s" s="6">
        <v>272</v>
      </c>
      <c r="C158" t="s" s="6">
        <v>18</v>
      </c>
      <c r="D158" s="7">
        <v>12.72</v>
      </c>
      <c r="E158" s="7">
        <v>0</v>
      </c>
      <c r="F158" s="7">
        <v>23.3</v>
      </c>
      <c r="G158" s="7">
        <v>23.3</v>
      </c>
      <c r="H158" s="7">
        <v>23.3</v>
      </c>
      <c r="I158" s="7"/>
      <c r="J158" s="8">
        <f>IF(D158=F158,0,1)</f>
        <v>1</v>
      </c>
      <c r="K158" s="9">
        <v>7092654494</v>
      </c>
      <c r="L158" s="9">
        <v>497948133</v>
      </c>
      <c r="M158" s="9">
        <v>256574250</v>
      </c>
      <c r="N158" s="9">
        <v>325693499</v>
      </c>
      <c r="O158" s="9">
        <f>L158+M158+N158</f>
        <v>1080215882</v>
      </c>
      <c r="P158" s="9">
        <v>8172870376</v>
      </c>
      <c r="Q158" s="10">
        <v>86.7829</v>
      </c>
      <c r="R158" s="10">
        <v>13.2171</v>
      </c>
      <c r="S158" s="11">
        <f>IF(J158=1,O158,0)</f>
        <v>1080215882</v>
      </c>
      <c r="T158" s="12">
        <f>IF(D158&lt;16.28,K158,0)</f>
        <v>7092654494</v>
      </c>
      <c r="U158" s="13">
        <f>IF(F158&gt;16.28,O158,0)</f>
        <v>1080215882</v>
      </c>
      <c r="V158" s="7"/>
    </row>
    <row r="159" ht="12.75" customHeight="1">
      <c r="A159" t="s" s="6">
        <v>153</v>
      </c>
      <c r="B159" t="s" s="6">
        <v>154</v>
      </c>
      <c r="C159" t="s" s="6">
        <v>18</v>
      </c>
      <c r="D159" s="7">
        <v>14.45</v>
      </c>
      <c r="E159" s="7">
        <v>0</v>
      </c>
      <c r="F159" s="7">
        <v>14.45</v>
      </c>
      <c r="G159" s="7">
        <v>14.45</v>
      </c>
      <c r="H159" s="7">
        <v>14.45</v>
      </c>
      <c r="I159" s="7"/>
      <c r="J159" s="8">
        <f>IF(D159=F159,0,1)</f>
        <v>0</v>
      </c>
      <c r="K159" s="9">
        <v>123137294</v>
      </c>
      <c r="L159" s="9">
        <v>10226613</v>
      </c>
      <c r="M159" s="9">
        <v>1608200</v>
      </c>
      <c r="N159" s="9">
        <v>6799280</v>
      </c>
      <c r="O159" s="9">
        <f>L159+M159+N159</f>
        <v>18634093</v>
      </c>
      <c r="P159" s="9">
        <v>141771387</v>
      </c>
      <c r="Q159" s="10">
        <v>86.8562</v>
      </c>
      <c r="R159" s="10">
        <v>13.1438</v>
      </c>
      <c r="S159" s="11">
        <f>IF(J159=1,O159,0)</f>
        <v>0</v>
      </c>
      <c r="T159" s="12">
        <f>IF(D159&lt;16.28,K159,0)</f>
        <v>123137294</v>
      </c>
      <c r="U159" s="13">
        <f>IF(F159&gt;16.28,O159,0)</f>
        <v>0</v>
      </c>
      <c r="V159" s="7"/>
    </row>
    <row r="160" ht="12.75" customHeight="1">
      <c r="A160" t="s" s="6">
        <v>73</v>
      </c>
      <c r="B160" t="s" s="6">
        <v>74</v>
      </c>
      <c r="C160" t="s" s="6">
        <v>18</v>
      </c>
      <c r="D160" s="7">
        <v>17.2</v>
      </c>
      <c r="E160" s="7">
        <v>0</v>
      </c>
      <c r="F160" s="7">
        <v>17.2</v>
      </c>
      <c r="G160" s="7">
        <v>17.2</v>
      </c>
      <c r="H160" s="7">
        <v>17.2</v>
      </c>
      <c r="I160" s="7"/>
      <c r="J160" s="8">
        <f>IF(D160=F160,0,1)</f>
        <v>0</v>
      </c>
      <c r="K160" s="9">
        <v>239075568</v>
      </c>
      <c r="L160" s="9">
        <v>18867527</v>
      </c>
      <c r="M160" s="9">
        <v>9560704</v>
      </c>
      <c r="N160" s="9">
        <v>7500787</v>
      </c>
      <c r="O160" s="9">
        <f>L160+M160+N160</f>
        <v>35929018</v>
      </c>
      <c r="P160" s="9">
        <v>275004586</v>
      </c>
      <c r="Q160" s="10">
        <v>86.93510000000001</v>
      </c>
      <c r="R160" s="10">
        <v>13.0649</v>
      </c>
      <c r="S160" s="11">
        <f>IF(J160=1,O160,0)</f>
        <v>0</v>
      </c>
      <c r="T160" s="12">
        <f>IF(D160&lt;16.28,K160,0)</f>
        <v>0</v>
      </c>
      <c r="U160" s="13">
        <f>IF(F160&gt;16.28,O160,0)</f>
        <v>35929018</v>
      </c>
      <c r="V160" s="7"/>
    </row>
    <row r="161" ht="12.75" customHeight="1">
      <c r="A161" t="s" s="6">
        <v>537</v>
      </c>
      <c r="B161" t="s" s="6">
        <v>538</v>
      </c>
      <c r="C161" t="s" s="6">
        <v>18</v>
      </c>
      <c r="D161" s="7">
        <v>13.16</v>
      </c>
      <c r="E161" s="7">
        <v>0</v>
      </c>
      <c r="F161" s="7">
        <v>13.16</v>
      </c>
      <c r="G161" s="7">
        <v>13.16</v>
      </c>
      <c r="H161" s="7">
        <v>13.16</v>
      </c>
      <c r="I161" s="7"/>
      <c r="J161" s="8">
        <f>IF(D161=F161,0,1)</f>
        <v>0</v>
      </c>
      <c r="K161" s="9">
        <v>4599436267</v>
      </c>
      <c r="L161" s="9">
        <v>251021747</v>
      </c>
      <c r="M161" s="9">
        <v>70106426</v>
      </c>
      <c r="N161" s="9">
        <v>365409850</v>
      </c>
      <c r="O161" s="9">
        <f>L161+M161+N161</f>
        <v>686538023</v>
      </c>
      <c r="P161" s="9">
        <v>5285974290</v>
      </c>
      <c r="Q161" s="10">
        <v>87.0121</v>
      </c>
      <c r="R161" s="10">
        <v>12.9879</v>
      </c>
      <c r="S161" s="11">
        <f>IF(J161=1,O161,0)</f>
        <v>0</v>
      </c>
      <c r="T161" s="12">
        <f>IF(D161&lt;16.28,K161,0)</f>
        <v>4599436267</v>
      </c>
      <c r="U161" s="13">
        <f>IF(F161&gt;16.28,O161,0)</f>
        <v>0</v>
      </c>
      <c r="V161" s="7"/>
    </row>
    <row r="162" ht="12.75" customHeight="1">
      <c r="A162" t="s" s="6">
        <v>325</v>
      </c>
      <c r="B162" t="s" s="6">
        <v>326</v>
      </c>
      <c r="C162" t="s" s="6">
        <v>18</v>
      </c>
      <c r="D162" s="7">
        <v>13.8</v>
      </c>
      <c r="E162" s="7">
        <v>0</v>
      </c>
      <c r="F162" s="7">
        <v>27.18</v>
      </c>
      <c r="G162" s="7">
        <v>27.18</v>
      </c>
      <c r="H162" s="7">
        <v>27.18</v>
      </c>
      <c r="I162" s="7"/>
      <c r="J162" s="8">
        <f>IF(D162=F162,0,1)</f>
        <v>1</v>
      </c>
      <c r="K162" s="9">
        <v>12224559111</v>
      </c>
      <c r="L162" s="9">
        <v>884325040</v>
      </c>
      <c r="M162" s="9">
        <v>637789800</v>
      </c>
      <c r="N162" s="9">
        <v>298261020</v>
      </c>
      <c r="O162" s="9">
        <f>L162+M162+N162</f>
        <v>1820375860</v>
      </c>
      <c r="P162" s="9">
        <v>14044934971</v>
      </c>
      <c r="Q162" s="10">
        <v>87.0389</v>
      </c>
      <c r="R162" s="10">
        <v>12.9611</v>
      </c>
      <c r="S162" s="11">
        <f>IF(J162=1,O162,0)</f>
        <v>1820375860</v>
      </c>
      <c r="T162" s="12">
        <f>IF(D162&lt;16.28,K162,0)</f>
        <v>12224559111</v>
      </c>
      <c r="U162" s="13">
        <f>IF(F162&gt;16.28,O162,0)</f>
        <v>1820375860</v>
      </c>
      <c r="V162" s="7"/>
    </row>
    <row r="163" ht="12.75" customHeight="1">
      <c r="A163" t="s" s="6">
        <v>439</v>
      </c>
      <c r="B163" t="s" s="6">
        <v>440</v>
      </c>
      <c r="C163" t="s" s="6">
        <v>18</v>
      </c>
      <c r="D163" s="7">
        <v>14.86</v>
      </c>
      <c r="E163" s="7">
        <v>0</v>
      </c>
      <c r="F163" s="7">
        <v>14.86</v>
      </c>
      <c r="G163" s="7">
        <v>14.86</v>
      </c>
      <c r="H163" s="7">
        <v>14.86</v>
      </c>
      <c r="I163" s="7"/>
      <c r="J163" s="8">
        <f>IF(D163=F163,0,1)</f>
        <v>0</v>
      </c>
      <c r="K163" s="9">
        <v>450466617</v>
      </c>
      <c r="L163" s="9">
        <v>17283764</v>
      </c>
      <c r="M163" s="9">
        <v>14749220</v>
      </c>
      <c r="N163" s="9">
        <v>34849421</v>
      </c>
      <c r="O163" s="9">
        <f>L163+M163+N163</f>
        <v>66882405</v>
      </c>
      <c r="P163" s="9">
        <v>517349022</v>
      </c>
      <c r="Q163" s="10">
        <v>87.07210000000001</v>
      </c>
      <c r="R163" s="10">
        <v>12.9279</v>
      </c>
      <c r="S163" s="11">
        <f>IF(J163=1,O163,0)</f>
        <v>0</v>
      </c>
      <c r="T163" s="12">
        <f>IF(D163&lt;16.28,K163,0)</f>
        <v>450466617</v>
      </c>
      <c r="U163" s="13">
        <f>IF(F163&gt;16.28,O163,0)</f>
        <v>0</v>
      </c>
      <c r="V163" s="7"/>
    </row>
    <row r="164" ht="12.75" customHeight="1">
      <c r="A164" t="s" s="6">
        <v>573</v>
      </c>
      <c r="B164" t="s" s="6">
        <v>574</v>
      </c>
      <c r="C164" t="s" s="6">
        <v>18</v>
      </c>
      <c r="D164" s="7">
        <v>16.98</v>
      </c>
      <c r="E164" s="7">
        <v>0</v>
      </c>
      <c r="F164" s="7">
        <v>16.98</v>
      </c>
      <c r="G164" s="7">
        <v>16.98</v>
      </c>
      <c r="H164" s="7">
        <v>16.98</v>
      </c>
      <c r="I164" s="7"/>
      <c r="J164" s="8">
        <f>IF(D164=F164,0,1)</f>
        <v>0</v>
      </c>
      <c r="K164" s="9">
        <v>1081521106</v>
      </c>
      <c r="L164" s="9">
        <v>60942457</v>
      </c>
      <c r="M164" s="9">
        <v>25279950</v>
      </c>
      <c r="N164" s="9">
        <v>73784362</v>
      </c>
      <c r="O164" s="9">
        <f>L164+M164+N164</f>
        <v>160006769</v>
      </c>
      <c r="P164" s="9">
        <v>1241527875</v>
      </c>
      <c r="Q164" s="10">
        <v>87.1121</v>
      </c>
      <c r="R164" s="10">
        <v>12.8879</v>
      </c>
      <c r="S164" s="11">
        <f>IF(J164=1,O164,0)</f>
        <v>0</v>
      </c>
      <c r="T164" s="12">
        <f>IF(D164&lt;16.28,K164,0)</f>
        <v>0</v>
      </c>
      <c r="U164" s="13">
        <f>IF(F164&gt;16.28,O164,0)</f>
        <v>160006769</v>
      </c>
      <c r="V164" s="7"/>
    </row>
    <row r="165" ht="12.75" customHeight="1">
      <c r="A165" t="s" s="6">
        <v>629</v>
      </c>
      <c r="B165" t="s" s="6">
        <v>630</v>
      </c>
      <c r="C165" t="s" s="6">
        <v>18</v>
      </c>
      <c r="D165" s="7">
        <v>14.46</v>
      </c>
      <c r="E165" s="7">
        <v>0</v>
      </c>
      <c r="F165" s="7">
        <v>19.22</v>
      </c>
      <c r="G165" s="7">
        <v>19.22</v>
      </c>
      <c r="H165" s="7">
        <v>19.22</v>
      </c>
      <c r="I165" s="7"/>
      <c r="J165" s="8">
        <f>IF(D165=F165,0,1)</f>
        <v>1</v>
      </c>
      <c r="K165" s="9">
        <v>4786612789</v>
      </c>
      <c r="L165" s="9">
        <v>304300970</v>
      </c>
      <c r="M165" s="9">
        <v>211018441</v>
      </c>
      <c r="N165" s="9">
        <v>192581620</v>
      </c>
      <c r="O165" s="9">
        <f>L165+M165+N165</f>
        <v>707901031</v>
      </c>
      <c r="P165" s="9">
        <v>5494513820</v>
      </c>
      <c r="Q165" s="10">
        <v>87.11620000000001</v>
      </c>
      <c r="R165" s="10">
        <v>12.8838</v>
      </c>
      <c r="S165" s="11">
        <f>IF(J165=1,O165,0)</f>
        <v>707901031</v>
      </c>
      <c r="T165" s="12">
        <f>IF(D165&lt;16.28,K165,0)</f>
        <v>4786612789</v>
      </c>
      <c r="U165" s="13">
        <f>IF(F165&gt;16.28,O165,0)</f>
        <v>707901031</v>
      </c>
      <c r="V165" s="7"/>
    </row>
    <row r="166" ht="12.75" customHeight="1">
      <c r="A166" t="s" s="6">
        <v>189</v>
      </c>
      <c r="B166" t="s" s="6">
        <v>190</v>
      </c>
      <c r="C166" t="s" s="6">
        <v>18</v>
      </c>
      <c r="D166" s="7">
        <v>16.53</v>
      </c>
      <c r="E166" s="7">
        <v>0</v>
      </c>
      <c r="F166" s="7">
        <v>16.53</v>
      </c>
      <c r="G166" s="7">
        <v>16.53</v>
      </c>
      <c r="H166" s="7">
        <v>16.53</v>
      </c>
      <c r="I166" s="7"/>
      <c r="J166" s="8">
        <f>IF(D166=F166,0,1)</f>
        <v>0</v>
      </c>
      <c r="K166" s="9">
        <v>1622752362</v>
      </c>
      <c r="L166" s="9">
        <v>111544408</v>
      </c>
      <c r="M166" s="9">
        <v>53956800</v>
      </c>
      <c r="N166" s="9">
        <v>72811142</v>
      </c>
      <c r="O166" s="9">
        <f>L166+M166+N166</f>
        <v>238312350</v>
      </c>
      <c r="P166" s="9">
        <v>1861064712</v>
      </c>
      <c r="Q166" s="10">
        <v>87.1948</v>
      </c>
      <c r="R166" s="10">
        <v>12.8052</v>
      </c>
      <c r="S166" s="11">
        <f>IF(J166=1,O166,0)</f>
        <v>0</v>
      </c>
      <c r="T166" s="12">
        <f>IF(D166&lt;16.28,K166,0)</f>
        <v>0</v>
      </c>
      <c r="U166" s="13">
        <f>IF(F166&gt;16.28,O166,0)</f>
        <v>238312350</v>
      </c>
      <c r="V166" s="7"/>
    </row>
    <row r="167" ht="12.75" customHeight="1">
      <c r="A167" t="s" s="6">
        <v>99</v>
      </c>
      <c r="B167" t="s" s="6">
        <v>100</v>
      </c>
      <c r="C167" t="s" s="6">
        <v>18</v>
      </c>
      <c r="D167" s="7">
        <v>14.32</v>
      </c>
      <c r="E167" s="7">
        <v>0</v>
      </c>
      <c r="F167" s="7">
        <v>14.32</v>
      </c>
      <c r="G167" s="7">
        <v>14.32</v>
      </c>
      <c r="H167" s="7">
        <v>14.32</v>
      </c>
      <c r="I167" s="7"/>
      <c r="J167" s="8">
        <f>IF(D167=F167,0,1)</f>
        <v>0</v>
      </c>
      <c r="K167" s="9">
        <v>3263143898</v>
      </c>
      <c r="L167" s="9">
        <v>239901202</v>
      </c>
      <c r="M167" s="9">
        <v>131440150</v>
      </c>
      <c r="N167" s="9">
        <v>107530240</v>
      </c>
      <c r="O167" s="9">
        <f>L167+M167+N167</f>
        <v>478871592</v>
      </c>
      <c r="P167" s="9">
        <v>3742015490</v>
      </c>
      <c r="Q167" s="10">
        <v>87.2028</v>
      </c>
      <c r="R167" s="10">
        <v>12.7972</v>
      </c>
      <c r="S167" s="11">
        <f>IF(J167=1,O167,0)</f>
        <v>0</v>
      </c>
      <c r="T167" s="12">
        <f>IF(D167&lt;16.28,K167,0)</f>
        <v>3263143898</v>
      </c>
      <c r="U167" s="13">
        <f>IF(F167&gt;16.28,O167,0)</f>
        <v>0</v>
      </c>
      <c r="V167" s="7"/>
    </row>
    <row r="168" ht="12.75" customHeight="1">
      <c r="A168" t="s" s="6">
        <v>441</v>
      </c>
      <c r="B168" t="s" s="6">
        <v>442</v>
      </c>
      <c r="C168" t="s" s="6">
        <v>18</v>
      </c>
      <c r="D168" s="7">
        <v>15</v>
      </c>
      <c r="E168" s="7">
        <v>0</v>
      </c>
      <c r="F168" s="7">
        <v>15</v>
      </c>
      <c r="G168" s="7">
        <v>15</v>
      </c>
      <c r="H168" s="7">
        <v>15</v>
      </c>
      <c r="I168" s="7"/>
      <c r="J168" s="8">
        <f>IF(D168=F168,0,1)</f>
        <v>0</v>
      </c>
      <c r="K168" s="9">
        <v>3327247188</v>
      </c>
      <c r="L168" s="9">
        <v>253498812</v>
      </c>
      <c r="M168" s="9">
        <v>165721700</v>
      </c>
      <c r="N168" s="9">
        <v>67532860</v>
      </c>
      <c r="O168" s="9">
        <f>L168+M168+N168</f>
        <v>486753372</v>
      </c>
      <c r="P168" s="9">
        <v>3814000560</v>
      </c>
      <c r="Q168" s="10">
        <v>87.2377</v>
      </c>
      <c r="R168" s="10">
        <v>12.7623</v>
      </c>
      <c r="S168" s="11">
        <f>IF(J168=1,O168,0)</f>
        <v>0</v>
      </c>
      <c r="T168" s="12">
        <f>IF(D168&lt;16.28,K168,0)</f>
        <v>3327247188</v>
      </c>
      <c r="U168" s="13">
        <f>IF(F168&gt;16.28,O168,0)</f>
        <v>0</v>
      </c>
      <c r="V168" s="7"/>
    </row>
    <row r="169" ht="12.75" customHeight="1">
      <c r="A169" t="s" s="6">
        <v>705</v>
      </c>
      <c r="B169" t="s" s="6">
        <v>706</v>
      </c>
      <c r="C169" t="s" s="6">
        <v>18</v>
      </c>
      <c r="D169" s="7">
        <v>13.15</v>
      </c>
      <c r="E169" s="7">
        <v>0</v>
      </c>
      <c r="F169" s="7">
        <v>13.15</v>
      </c>
      <c r="G169" s="7">
        <v>13.15</v>
      </c>
      <c r="H169" s="7">
        <v>13.15</v>
      </c>
      <c r="I169" s="7"/>
      <c r="J169" s="8">
        <f>IF(D169=F169,0,1)</f>
        <v>0</v>
      </c>
      <c r="K169" s="9">
        <v>117150425</v>
      </c>
      <c r="L169" s="9">
        <v>1320397</v>
      </c>
      <c r="M169" s="9">
        <v>1099500</v>
      </c>
      <c r="N169" s="9">
        <v>14634786</v>
      </c>
      <c r="O169" s="9">
        <f>L169+M169+N169</f>
        <v>17054683</v>
      </c>
      <c r="P169" s="9">
        <v>134205108</v>
      </c>
      <c r="Q169" s="10">
        <v>87.2921</v>
      </c>
      <c r="R169" s="10">
        <v>12.7079</v>
      </c>
      <c r="S169" s="11">
        <f>IF(J169=1,O169,0)</f>
        <v>0</v>
      </c>
      <c r="T169" s="12">
        <f>IF(D169&lt;16.28,K169,0)</f>
        <v>117150425</v>
      </c>
      <c r="U169" s="13">
        <f>IF(F169&gt;16.28,O169,0)</f>
        <v>0</v>
      </c>
      <c r="V169" s="7"/>
    </row>
    <row r="170" ht="12.75" customHeight="1">
      <c r="A170" t="s" s="6">
        <v>291</v>
      </c>
      <c r="B170" t="s" s="6">
        <v>292</v>
      </c>
      <c r="C170" t="s" s="6">
        <v>18</v>
      </c>
      <c r="D170" s="7">
        <v>17.11</v>
      </c>
      <c r="E170" s="7">
        <v>0</v>
      </c>
      <c r="F170" s="7">
        <v>27.66</v>
      </c>
      <c r="G170" s="7">
        <v>27.66</v>
      </c>
      <c r="H170" s="7">
        <v>27.66</v>
      </c>
      <c r="I170" s="7"/>
      <c r="J170" s="8">
        <f>IF(D170=F170,0,1)</f>
        <v>1</v>
      </c>
      <c r="K170" s="9">
        <v>795287321</v>
      </c>
      <c r="L170" s="9">
        <v>47891075</v>
      </c>
      <c r="M170" s="9">
        <v>35916800</v>
      </c>
      <c r="N170" s="9">
        <v>31779660</v>
      </c>
      <c r="O170" s="9">
        <f>L170+M170+N170</f>
        <v>115587535</v>
      </c>
      <c r="P170" s="9">
        <v>910874856</v>
      </c>
      <c r="Q170" s="10">
        <v>87.3103</v>
      </c>
      <c r="R170" s="10">
        <v>12.6897</v>
      </c>
      <c r="S170" s="11">
        <f>IF(J170=1,O170,0)</f>
        <v>115587535</v>
      </c>
      <c r="T170" s="12">
        <f>IF(D170&lt;16.28,K170,0)</f>
        <v>0</v>
      </c>
      <c r="U170" s="13">
        <f>IF(F170&gt;16.28,O170,0)</f>
        <v>115587535</v>
      </c>
      <c r="V170" s="7"/>
    </row>
    <row r="171" ht="12.75" customHeight="1">
      <c r="A171" t="s" s="6">
        <v>75</v>
      </c>
      <c r="B171" t="s" s="6">
        <v>76</v>
      </c>
      <c r="C171" t="s" s="6">
        <v>18</v>
      </c>
      <c r="D171" s="7">
        <v>12.17</v>
      </c>
      <c r="E171" s="7">
        <v>12.17</v>
      </c>
      <c r="F171" s="7">
        <v>23.9</v>
      </c>
      <c r="G171" s="7">
        <v>23.9</v>
      </c>
      <c r="H171" s="7">
        <v>23.9</v>
      </c>
      <c r="I171" s="7"/>
      <c r="J171" s="8">
        <f>IF(D171=F171,0,1)</f>
        <v>1</v>
      </c>
      <c r="K171" s="9">
        <v>7364132937</v>
      </c>
      <c r="L171" s="9">
        <v>651683481</v>
      </c>
      <c r="M171" s="9">
        <v>194715165</v>
      </c>
      <c r="N171" s="9">
        <v>223877070</v>
      </c>
      <c r="O171" s="9">
        <f>L171+M171+N171</f>
        <v>1070275716</v>
      </c>
      <c r="P171" s="9">
        <v>8435197428</v>
      </c>
      <c r="Q171" s="10">
        <v>87.31180000000001</v>
      </c>
      <c r="R171" s="10">
        <v>12.6882</v>
      </c>
      <c r="S171" s="11">
        <f>IF(J171=1,O171,0)</f>
        <v>1070275716</v>
      </c>
      <c r="T171" s="12">
        <f>IF(D171&lt;16.28,K171,0)</f>
        <v>7364132937</v>
      </c>
      <c r="U171" s="13">
        <f>IF(F171&gt;16.28,O171,0)</f>
        <v>1070275716</v>
      </c>
      <c r="V171" s="7"/>
    </row>
    <row r="172" ht="12.75" customHeight="1">
      <c r="A172" t="s" s="6">
        <v>377</v>
      </c>
      <c r="B172" t="s" s="6">
        <v>378</v>
      </c>
      <c r="C172" t="s" s="6">
        <v>18</v>
      </c>
      <c r="D172" s="7">
        <v>13.05</v>
      </c>
      <c r="E172" s="7">
        <v>0</v>
      </c>
      <c r="F172" s="7">
        <v>25.62</v>
      </c>
      <c r="G172" s="7">
        <v>25.62</v>
      </c>
      <c r="H172" s="7">
        <v>25.62</v>
      </c>
      <c r="I172" s="7"/>
      <c r="J172" s="8">
        <f>IF(D172=F172,0,1)</f>
        <v>1</v>
      </c>
      <c r="K172" s="9">
        <v>6010378615</v>
      </c>
      <c r="L172" s="9">
        <v>523364382</v>
      </c>
      <c r="M172" s="9">
        <v>166711750</v>
      </c>
      <c r="N172" s="9">
        <v>181576000</v>
      </c>
      <c r="O172" s="9">
        <f>L172+M172+N172</f>
        <v>871652132</v>
      </c>
      <c r="P172" s="9">
        <v>6882030747</v>
      </c>
      <c r="Q172" s="10">
        <v>87.3344</v>
      </c>
      <c r="R172" s="10">
        <v>12.6656</v>
      </c>
      <c r="S172" s="11">
        <f>IF(J172=1,O172,0)</f>
        <v>871652132</v>
      </c>
      <c r="T172" s="12">
        <f>IF(D172&lt;16.28,K172,0)</f>
        <v>6010378615</v>
      </c>
      <c r="U172" s="13">
        <f>IF(F172&gt;16.28,O172,0)</f>
        <v>871652132</v>
      </c>
      <c r="V172" s="7"/>
    </row>
    <row r="173" ht="12.75" customHeight="1">
      <c r="A173" t="s" s="6">
        <v>435</v>
      </c>
      <c r="B173" t="s" s="6">
        <v>436</v>
      </c>
      <c r="C173" t="s" s="6">
        <v>18</v>
      </c>
      <c r="D173" s="7">
        <v>13.53</v>
      </c>
      <c r="E173" s="7">
        <v>0</v>
      </c>
      <c r="F173" s="7">
        <v>18.73</v>
      </c>
      <c r="G173" s="7">
        <v>18.73</v>
      </c>
      <c r="H173" s="7">
        <v>18.73</v>
      </c>
      <c r="I173" s="7"/>
      <c r="J173" s="8">
        <f>IF(D173=F173,0,1)</f>
        <v>1</v>
      </c>
      <c r="K173" s="9">
        <v>5140468190</v>
      </c>
      <c r="L173" s="9">
        <v>378446011</v>
      </c>
      <c r="M173" s="9">
        <v>186435900</v>
      </c>
      <c r="N173" s="9">
        <v>180290740</v>
      </c>
      <c r="O173" s="9">
        <f>L173+M173+N173</f>
        <v>745172651</v>
      </c>
      <c r="P173" s="9">
        <v>5885640841</v>
      </c>
      <c r="Q173" s="10">
        <v>87.3391</v>
      </c>
      <c r="R173" s="10">
        <v>12.6609</v>
      </c>
      <c r="S173" s="11">
        <f>IF(J173=1,O173,0)</f>
        <v>745172651</v>
      </c>
      <c r="T173" s="12">
        <f>IF(D173&lt;16.28,K173,0)</f>
        <v>5140468190</v>
      </c>
      <c r="U173" s="13">
        <f>IF(F173&gt;16.28,O173,0)</f>
        <v>745172651</v>
      </c>
      <c r="V173" s="7"/>
    </row>
    <row r="174" ht="12.75" customHeight="1">
      <c r="A174" t="s" s="6">
        <v>649</v>
      </c>
      <c r="B174" t="s" s="6">
        <v>650</v>
      </c>
      <c r="C174" t="s" s="6">
        <v>18</v>
      </c>
      <c r="D174" s="7">
        <v>11.68</v>
      </c>
      <c r="E174" s="7">
        <v>0</v>
      </c>
      <c r="F174" s="7">
        <v>11.68</v>
      </c>
      <c r="G174" s="7">
        <v>11.68</v>
      </c>
      <c r="H174" s="7">
        <v>11.68</v>
      </c>
      <c r="I174" s="7"/>
      <c r="J174" s="8">
        <f>IF(D174=F174,0,1)</f>
        <v>0</v>
      </c>
      <c r="K174" s="9">
        <v>11626593000</v>
      </c>
      <c r="L174" s="9">
        <v>1517327000</v>
      </c>
      <c r="M174" s="9">
        <v>6543000</v>
      </c>
      <c r="N174" s="9">
        <v>154922000</v>
      </c>
      <c r="O174" s="9">
        <f>L174+M174+N174</f>
        <v>1678792000</v>
      </c>
      <c r="P174" s="9">
        <v>13305385000</v>
      </c>
      <c r="Q174" s="10">
        <v>87.3826</v>
      </c>
      <c r="R174" s="10">
        <v>12.6174</v>
      </c>
      <c r="S174" s="11">
        <f>IF(J174=1,O174,0)</f>
        <v>0</v>
      </c>
      <c r="T174" s="12">
        <f>IF(D174&lt;16.28,K174,0)</f>
        <v>11626593000</v>
      </c>
      <c r="U174" s="13">
        <f>IF(F174&gt;16.28,O174,0)</f>
        <v>0</v>
      </c>
      <c r="V174" s="7"/>
    </row>
    <row r="175" ht="12.75" customHeight="1">
      <c r="A175" t="s" s="6">
        <v>307</v>
      </c>
      <c r="B175" t="s" s="6">
        <v>308</v>
      </c>
      <c r="C175" t="s" s="6">
        <v>18</v>
      </c>
      <c r="D175" s="7">
        <v>12.07</v>
      </c>
      <c r="E175" s="7">
        <v>0</v>
      </c>
      <c r="F175" s="7">
        <v>12.07</v>
      </c>
      <c r="G175" s="7">
        <v>12.07</v>
      </c>
      <c r="H175" s="7">
        <v>12.07</v>
      </c>
      <c r="I175" s="7"/>
      <c r="J175" s="8">
        <f>IF(D175=F175,0,1)</f>
        <v>0</v>
      </c>
      <c r="K175" s="9">
        <v>1962707460</v>
      </c>
      <c r="L175" s="9">
        <v>151956310</v>
      </c>
      <c r="M175" s="9">
        <v>101893200</v>
      </c>
      <c r="N175" s="9">
        <v>27225332</v>
      </c>
      <c r="O175" s="9">
        <f>L175+M175+N175</f>
        <v>281074842</v>
      </c>
      <c r="P175" s="9">
        <v>2243782302</v>
      </c>
      <c r="Q175" s="10">
        <v>87.47320000000001</v>
      </c>
      <c r="R175" s="10">
        <v>12.5268</v>
      </c>
      <c r="S175" s="11">
        <f>IF(J175=1,O175,0)</f>
        <v>0</v>
      </c>
      <c r="T175" s="12">
        <f>IF(D175&lt;16.28,K175,0)</f>
        <v>1962707460</v>
      </c>
      <c r="U175" s="13">
        <f>IF(F175&gt;16.28,O175,0)</f>
        <v>0</v>
      </c>
      <c r="V175" s="7"/>
    </row>
    <row r="176" ht="12.75" customHeight="1">
      <c r="A176" t="s" s="6">
        <v>167</v>
      </c>
      <c r="B176" t="s" s="6">
        <v>168</v>
      </c>
      <c r="C176" t="s" s="6">
        <v>18</v>
      </c>
      <c r="D176" s="7">
        <v>14.29</v>
      </c>
      <c r="E176" s="7">
        <v>0</v>
      </c>
      <c r="F176" s="7">
        <v>26.17</v>
      </c>
      <c r="G176" s="7">
        <v>26.17</v>
      </c>
      <c r="H176" s="7">
        <v>26.17</v>
      </c>
      <c r="I176" s="7"/>
      <c r="J176" s="8">
        <f>IF(D176=F176,0,1)</f>
        <v>1</v>
      </c>
      <c r="K176" s="9">
        <v>1090346881</v>
      </c>
      <c r="L176" s="9">
        <v>31582265</v>
      </c>
      <c r="M176" s="9">
        <v>32850353</v>
      </c>
      <c r="N176" s="9">
        <v>90441270</v>
      </c>
      <c r="O176" s="9">
        <f>L176+M176+N176</f>
        <v>154873888</v>
      </c>
      <c r="P176" s="9">
        <v>1245220769</v>
      </c>
      <c r="Q176" s="10">
        <v>87.5625</v>
      </c>
      <c r="R176" s="10">
        <v>12.4375</v>
      </c>
      <c r="S176" s="11">
        <f>IF(J176=1,O176,0)</f>
        <v>154873888</v>
      </c>
      <c r="T176" s="12">
        <f>IF(D176&lt;16.28,K176,0)</f>
        <v>1090346881</v>
      </c>
      <c r="U176" s="13">
        <f>IF(F176&gt;16.28,O176,0)</f>
        <v>154873888</v>
      </c>
      <c r="V176" s="7"/>
    </row>
    <row r="177" ht="12.75" customHeight="1">
      <c r="A177" t="s" s="6">
        <v>679</v>
      </c>
      <c r="B177" t="s" s="6">
        <v>680</v>
      </c>
      <c r="C177" t="s" s="6">
        <v>18</v>
      </c>
      <c r="D177" s="7">
        <v>15.8</v>
      </c>
      <c r="E177" s="7">
        <v>0</v>
      </c>
      <c r="F177" s="7">
        <v>15.8</v>
      </c>
      <c r="G177" s="7">
        <v>15.8</v>
      </c>
      <c r="H177" s="7">
        <v>15.8</v>
      </c>
      <c r="I177" s="7"/>
      <c r="J177" s="8">
        <f>IF(D177=F177,0,1)</f>
        <v>0</v>
      </c>
      <c r="K177" s="9">
        <v>1090348815</v>
      </c>
      <c r="L177" s="9">
        <v>60114752</v>
      </c>
      <c r="M177" s="9">
        <v>41424400</v>
      </c>
      <c r="N177" s="9">
        <v>52747915</v>
      </c>
      <c r="O177" s="9">
        <f>L177+M177+N177</f>
        <v>154287067</v>
      </c>
      <c r="P177" s="9">
        <v>1244635882</v>
      </c>
      <c r="Q177" s="10">
        <v>87.60380000000001</v>
      </c>
      <c r="R177" s="10">
        <v>12.3962</v>
      </c>
      <c r="S177" s="11">
        <f>IF(J177=1,O177,0)</f>
        <v>0</v>
      </c>
      <c r="T177" s="12">
        <f>IF(D177&lt;16.28,K177,0)</f>
        <v>1090348815</v>
      </c>
      <c r="U177" s="13">
        <f>IF(F177&gt;16.28,O177,0)</f>
        <v>0</v>
      </c>
      <c r="V177" s="7"/>
    </row>
    <row r="178" ht="12.75" customHeight="1">
      <c r="A178" t="s" s="6">
        <v>477</v>
      </c>
      <c r="B178" t="s" s="6">
        <v>478</v>
      </c>
      <c r="C178" t="s" s="6">
        <v>18</v>
      </c>
      <c r="D178" s="7">
        <v>14.15</v>
      </c>
      <c r="E178" s="7">
        <v>0</v>
      </c>
      <c r="F178" s="7">
        <v>14.15</v>
      </c>
      <c r="G178" s="7">
        <v>14.15</v>
      </c>
      <c r="H178" s="7">
        <v>14.15</v>
      </c>
      <c r="I178" s="7"/>
      <c r="J178" s="8">
        <f>IF(D178=F178,0,1)</f>
        <v>0</v>
      </c>
      <c r="K178" s="9">
        <v>2843842073</v>
      </c>
      <c r="L178" s="9">
        <v>247637806</v>
      </c>
      <c r="M178" s="9">
        <v>93050500</v>
      </c>
      <c r="N178" s="9">
        <v>59252050</v>
      </c>
      <c r="O178" s="9">
        <f>L178+M178+N178</f>
        <v>399940356</v>
      </c>
      <c r="P178" s="9">
        <v>3243782429</v>
      </c>
      <c r="Q178" s="10">
        <v>87.67059999999999</v>
      </c>
      <c r="R178" s="10">
        <v>12.3294</v>
      </c>
      <c r="S178" s="11">
        <f>IF(J178=1,O178,0)</f>
        <v>0</v>
      </c>
      <c r="T178" s="12">
        <f>IF(D178&lt;16.28,K178,0)</f>
        <v>2843842073</v>
      </c>
      <c r="U178" s="13">
        <f>IF(F178&gt;16.28,O178,0)</f>
        <v>0</v>
      </c>
      <c r="V178" s="7"/>
    </row>
    <row r="179" ht="12.75" customHeight="1">
      <c r="A179" t="s" s="6">
        <v>575</v>
      </c>
      <c r="B179" t="s" s="6">
        <v>576</v>
      </c>
      <c r="C179" t="s" s="6">
        <v>18</v>
      </c>
      <c r="D179" s="7">
        <v>13.16</v>
      </c>
      <c r="E179" s="7">
        <v>0</v>
      </c>
      <c r="F179" s="7">
        <v>13.16</v>
      </c>
      <c r="G179" s="7">
        <v>13.16</v>
      </c>
      <c r="H179" s="7">
        <v>13.16</v>
      </c>
      <c r="I179" s="7"/>
      <c r="J179" s="8">
        <f>IF(D179=F179,0,1)</f>
        <v>0</v>
      </c>
      <c r="K179" s="9">
        <v>1183430373</v>
      </c>
      <c r="L179" s="9">
        <v>62000244</v>
      </c>
      <c r="M179" s="9">
        <v>43841660</v>
      </c>
      <c r="N179" s="9">
        <v>59557632</v>
      </c>
      <c r="O179" s="9">
        <f>L179+M179+N179</f>
        <v>165399536</v>
      </c>
      <c r="P179" s="9">
        <v>1348829909</v>
      </c>
      <c r="Q179" s="10">
        <v>87.7376</v>
      </c>
      <c r="R179" s="10">
        <v>12.2624</v>
      </c>
      <c r="S179" s="11">
        <f>IF(J179=1,O179,0)</f>
        <v>0</v>
      </c>
      <c r="T179" s="12">
        <f>IF(D179&lt;16.28,K179,0)</f>
        <v>1183430373</v>
      </c>
      <c r="U179" s="13">
        <f>IF(F179&gt;16.28,O179,0)</f>
        <v>0</v>
      </c>
      <c r="V179" s="7"/>
    </row>
    <row r="180" ht="12.75" customHeight="1">
      <c r="A180" t="s" s="6">
        <v>343</v>
      </c>
      <c r="B180" t="s" s="6">
        <v>344</v>
      </c>
      <c r="C180" t="s" s="6">
        <v>18</v>
      </c>
      <c r="D180" s="7">
        <v>11.99</v>
      </c>
      <c r="E180" s="7">
        <v>0</v>
      </c>
      <c r="F180" s="7">
        <v>19.32</v>
      </c>
      <c r="G180" s="7">
        <v>19.32</v>
      </c>
      <c r="H180" s="7">
        <v>19.32</v>
      </c>
      <c r="I180" s="7"/>
      <c r="J180" s="8">
        <f>IF(D180=F180,0,1)</f>
        <v>1</v>
      </c>
      <c r="K180" s="9">
        <v>3452488244</v>
      </c>
      <c r="L180" s="9">
        <v>406343279</v>
      </c>
      <c r="M180" s="9">
        <v>22552500</v>
      </c>
      <c r="N180" s="9">
        <v>52571789</v>
      </c>
      <c r="O180" s="9">
        <f>L180+M180+N180</f>
        <v>481467568</v>
      </c>
      <c r="P180" s="9">
        <v>3933955812</v>
      </c>
      <c r="Q180" s="10">
        <v>87.7612</v>
      </c>
      <c r="R180" s="10">
        <v>12.2388</v>
      </c>
      <c r="S180" s="11">
        <f>IF(J180=1,O180,0)</f>
        <v>481467568</v>
      </c>
      <c r="T180" s="12">
        <f>IF(D180&lt;16.28,K180,0)</f>
        <v>3452488244</v>
      </c>
      <c r="U180" s="13">
        <f>IF(F180&gt;16.28,O180,0)</f>
        <v>481467568</v>
      </c>
      <c r="V180" s="7"/>
    </row>
    <row r="181" ht="12.75" customHeight="1">
      <c r="A181" t="s" s="6">
        <v>579</v>
      </c>
      <c r="B181" t="s" s="6">
        <v>580</v>
      </c>
      <c r="C181" t="s" s="6">
        <v>18</v>
      </c>
      <c r="D181" s="7">
        <v>15.25</v>
      </c>
      <c r="E181" s="7">
        <v>0</v>
      </c>
      <c r="F181" s="7">
        <v>15.25</v>
      </c>
      <c r="G181" s="7">
        <v>15.25</v>
      </c>
      <c r="H181" s="7">
        <v>15.25</v>
      </c>
      <c r="I181" s="7"/>
      <c r="J181" s="8">
        <f>IF(D181=F181,0,1)</f>
        <v>0</v>
      </c>
      <c r="K181" s="9">
        <v>1176865441</v>
      </c>
      <c r="L181" s="9">
        <v>51009959</v>
      </c>
      <c r="M181" s="9">
        <v>62704200</v>
      </c>
      <c r="N181" s="9">
        <v>50037651</v>
      </c>
      <c r="O181" s="9">
        <f>L181+M181+N181</f>
        <v>163751810</v>
      </c>
      <c r="P181" s="9">
        <v>1340617251</v>
      </c>
      <c r="Q181" s="10">
        <v>87.78530000000001</v>
      </c>
      <c r="R181" s="10">
        <v>12.2147</v>
      </c>
      <c r="S181" s="11">
        <f>IF(J181=1,O181,0)</f>
        <v>0</v>
      </c>
      <c r="T181" s="12">
        <f>IF(D181&lt;16.28,K181,0)</f>
        <v>1176865441</v>
      </c>
      <c r="U181" s="13">
        <f>IF(F181&gt;16.28,O181,0)</f>
        <v>0</v>
      </c>
      <c r="V181" s="7"/>
    </row>
    <row r="182" ht="12.75" customHeight="1">
      <c r="A182" t="s" s="6">
        <v>21</v>
      </c>
      <c r="B182" t="s" s="6">
        <v>22</v>
      </c>
      <c r="C182" t="s" s="6">
        <v>18</v>
      </c>
      <c r="D182" s="7">
        <v>13.27</v>
      </c>
      <c r="E182" s="7">
        <v>0</v>
      </c>
      <c r="F182" s="7">
        <v>17.18</v>
      </c>
      <c r="G182" s="7">
        <v>17.18</v>
      </c>
      <c r="H182" s="7">
        <v>17.18</v>
      </c>
      <c r="I182" s="7"/>
      <c r="J182" s="8">
        <f>IF(D182=F182,0,1)</f>
        <v>1</v>
      </c>
      <c r="K182" s="9">
        <v>1308554443</v>
      </c>
      <c r="L182" s="9">
        <v>34741317</v>
      </c>
      <c r="M182" s="9">
        <v>29447700</v>
      </c>
      <c r="N182" s="9">
        <v>116272035</v>
      </c>
      <c r="O182" s="9">
        <f>L182+M182+N182</f>
        <v>180461052</v>
      </c>
      <c r="P182" s="9">
        <v>1489015495</v>
      </c>
      <c r="Q182" s="10">
        <v>87.8805</v>
      </c>
      <c r="R182" s="10">
        <v>12.1195</v>
      </c>
      <c r="S182" s="11">
        <f>IF(J182=1,O182,0)</f>
        <v>180461052</v>
      </c>
      <c r="T182" s="12">
        <f>IF(D182&lt;16.28,K182,0)</f>
        <v>1308554443</v>
      </c>
      <c r="U182" s="13">
        <f>IF(F182&gt;16.28,O182,0)</f>
        <v>180461052</v>
      </c>
      <c r="V182" s="7"/>
    </row>
    <row r="183" ht="12.75" customHeight="1">
      <c r="A183" t="s" s="6">
        <v>427</v>
      </c>
      <c r="B183" t="s" s="6">
        <v>428</v>
      </c>
      <c r="C183" t="s" s="6">
        <v>18</v>
      </c>
      <c r="D183" s="7">
        <v>12.01</v>
      </c>
      <c r="E183" s="7">
        <v>12.01</v>
      </c>
      <c r="F183" s="7">
        <v>12.01</v>
      </c>
      <c r="G183" s="7">
        <v>12.01</v>
      </c>
      <c r="H183" s="7">
        <v>12.01</v>
      </c>
      <c r="I183" s="7"/>
      <c r="J183" s="8">
        <f>IF(D183=F183,0,1)</f>
        <v>0</v>
      </c>
      <c r="K183" s="9">
        <v>4652574162</v>
      </c>
      <c r="L183" s="9">
        <v>355977538</v>
      </c>
      <c r="M183" s="9">
        <v>215433200</v>
      </c>
      <c r="N183" s="9">
        <v>68182343</v>
      </c>
      <c r="O183" s="9">
        <f>L183+M183+N183</f>
        <v>639593081</v>
      </c>
      <c r="P183" s="9">
        <v>5292427743</v>
      </c>
      <c r="Q183" s="10">
        <v>87.9149</v>
      </c>
      <c r="R183" s="10">
        <v>12.0851</v>
      </c>
      <c r="S183" s="11">
        <f>IF(J183=1,O183,0)</f>
        <v>0</v>
      </c>
      <c r="T183" s="12">
        <f>IF(D183&lt;16.28,K183,0)</f>
        <v>4652574162</v>
      </c>
      <c r="U183" s="13">
        <f>IF(F183&gt;16.28,O183,0)</f>
        <v>0</v>
      </c>
      <c r="V183" s="7"/>
    </row>
    <row r="184" ht="12.75" customHeight="1">
      <c r="A184" t="s" s="6">
        <v>55</v>
      </c>
      <c r="B184" t="s" s="6">
        <v>56</v>
      </c>
      <c r="C184" t="s" s="6">
        <v>18</v>
      </c>
      <c r="D184" s="7">
        <v>8.640000000000001</v>
      </c>
      <c r="E184" s="7">
        <v>0</v>
      </c>
      <c r="F184" s="7">
        <v>7.85</v>
      </c>
      <c r="G184" s="7">
        <v>7.85</v>
      </c>
      <c r="H184" s="7">
        <v>7.85</v>
      </c>
      <c r="I184" s="7"/>
      <c r="J184" s="8">
        <f>IF(D184=F184,0,1)</f>
        <v>1</v>
      </c>
      <c r="K184" s="9">
        <v>15277026292</v>
      </c>
      <c r="L184" s="9">
        <v>1637507131</v>
      </c>
      <c r="M184" s="9">
        <v>93958300</v>
      </c>
      <c r="N184" s="9">
        <v>356005570</v>
      </c>
      <c r="O184" s="9">
        <f>L184+M184+N184</f>
        <v>2087471001</v>
      </c>
      <c r="P184" s="9">
        <v>17364497293</v>
      </c>
      <c r="Q184" s="10">
        <v>87.9785</v>
      </c>
      <c r="R184" s="10">
        <v>12.0215</v>
      </c>
      <c r="S184" s="11">
        <f>IF(J184=1,O184,0)</f>
        <v>2087471001</v>
      </c>
      <c r="T184" s="12">
        <f>IF(D184&lt;16.28,K184,0)</f>
        <v>15277026292</v>
      </c>
      <c r="U184" s="13">
        <f>IF(F184&gt;16.28,O184,0)</f>
        <v>0</v>
      </c>
      <c r="V184" s="7"/>
    </row>
    <row r="185" ht="12.75" customHeight="1">
      <c r="A185" t="s" s="6">
        <v>57</v>
      </c>
      <c r="B185" t="s" s="6">
        <v>58</v>
      </c>
      <c r="C185" t="s" s="6">
        <v>18</v>
      </c>
      <c r="D185" s="7">
        <v>16.84</v>
      </c>
      <c r="E185" s="7">
        <v>0</v>
      </c>
      <c r="F185" s="7">
        <v>16.84</v>
      </c>
      <c r="G185" s="7">
        <v>16.84</v>
      </c>
      <c r="H185" s="7">
        <v>16.84</v>
      </c>
      <c r="I185" s="7"/>
      <c r="J185" s="8">
        <f>IF(D185=F185,0,1)</f>
        <v>0</v>
      </c>
      <c r="K185" s="9">
        <v>484339459</v>
      </c>
      <c r="L185" s="9">
        <v>26190950</v>
      </c>
      <c r="M185" s="9">
        <v>10840800</v>
      </c>
      <c r="N185" s="9">
        <v>28047200</v>
      </c>
      <c r="O185" s="9">
        <f>L185+M185+N185</f>
        <v>65078950</v>
      </c>
      <c r="P185" s="9">
        <v>549418409</v>
      </c>
      <c r="Q185" s="10">
        <v>88.1549</v>
      </c>
      <c r="R185" s="10">
        <v>11.8451</v>
      </c>
      <c r="S185" s="11">
        <f>IF(J185=1,O185,0)</f>
        <v>0</v>
      </c>
      <c r="T185" s="12">
        <f>IF(D185&lt;16.28,K185,0)</f>
        <v>0</v>
      </c>
      <c r="U185" s="13">
        <f>IF(F185&gt;16.28,O185,0)</f>
        <v>65078950</v>
      </c>
      <c r="V185" s="7"/>
    </row>
    <row r="186" ht="12.75" customHeight="1">
      <c r="A186" t="s" s="6">
        <v>617</v>
      </c>
      <c r="B186" t="s" s="6">
        <v>618</v>
      </c>
      <c r="C186" t="s" s="6">
        <v>18</v>
      </c>
      <c r="D186" s="7">
        <v>14.94</v>
      </c>
      <c r="E186" s="7">
        <v>0</v>
      </c>
      <c r="F186" s="7">
        <v>14.94</v>
      </c>
      <c r="G186" s="7">
        <v>14.94</v>
      </c>
      <c r="H186" s="7">
        <v>14.94</v>
      </c>
      <c r="I186" s="7"/>
      <c r="J186" s="8">
        <f>IF(D186=F186,0,1)</f>
        <v>0</v>
      </c>
      <c r="K186" s="9">
        <v>1795130147</v>
      </c>
      <c r="L186" s="9">
        <v>123576557</v>
      </c>
      <c r="M186" s="9">
        <v>67961380</v>
      </c>
      <c r="N186" s="9">
        <v>49588002</v>
      </c>
      <c r="O186" s="9">
        <f>L186+M186+N186</f>
        <v>241125939</v>
      </c>
      <c r="P186" s="9">
        <v>2036256086</v>
      </c>
      <c r="Q186" s="10">
        <v>88.1584</v>
      </c>
      <c r="R186" s="10">
        <v>11.8416</v>
      </c>
      <c r="S186" s="11">
        <f>IF(J186=1,O186,0)</f>
        <v>0</v>
      </c>
      <c r="T186" s="12">
        <f>IF(D186&lt;16.28,K186,0)</f>
        <v>1795130147</v>
      </c>
      <c r="U186" s="13">
        <f>IF(F186&gt;16.28,O186,0)</f>
        <v>0</v>
      </c>
      <c r="V186" s="7"/>
    </row>
    <row r="187" ht="12.75" customHeight="1">
      <c r="A187" t="s" s="6">
        <v>557</v>
      </c>
      <c r="B187" t="s" s="6">
        <v>558</v>
      </c>
      <c r="C187" t="s" s="6">
        <v>18</v>
      </c>
      <c r="D187" s="7">
        <v>14.11</v>
      </c>
      <c r="E187" s="7">
        <v>0</v>
      </c>
      <c r="F187" s="7">
        <v>14.11</v>
      </c>
      <c r="G187" s="7">
        <v>14.11</v>
      </c>
      <c r="H187" s="7">
        <v>14.11</v>
      </c>
      <c r="I187" s="7"/>
      <c r="J187" s="8">
        <f>IF(D187=F187,0,1)</f>
        <v>0</v>
      </c>
      <c r="K187" s="9">
        <v>6158717661</v>
      </c>
      <c r="L187" s="9">
        <v>539516089</v>
      </c>
      <c r="M187" s="9">
        <v>183117100</v>
      </c>
      <c r="N187" s="9">
        <v>102859700</v>
      </c>
      <c r="O187" s="9">
        <f>L187+M187+N187</f>
        <v>825492889</v>
      </c>
      <c r="P187" s="9">
        <v>6984210550</v>
      </c>
      <c r="Q187" s="10">
        <v>88.1806</v>
      </c>
      <c r="R187" s="10">
        <v>11.8194</v>
      </c>
      <c r="S187" s="11">
        <f>IF(J187=1,O187,0)</f>
        <v>0</v>
      </c>
      <c r="T187" s="12">
        <f>IF(D187&lt;16.28,K187,0)</f>
        <v>6158717661</v>
      </c>
      <c r="U187" s="13">
        <f>IF(F187&gt;16.28,O187,0)</f>
        <v>0</v>
      </c>
      <c r="V187" s="7"/>
    </row>
    <row r="188" ht="12.75" customHeight="1">
      <c r="A188" t="s" s="6">
        <v>275</v>
      </c>
      <c r="B188" t="s" s="6">
        <v>276</v>
      </c>
      <c r="C188" t="s" s="6">
        <v>18</v>
      </c>
      <c r="D188" s="7">
        <v>21.51</v>
      </c>
      <c r="E188" s="7">
        <v>0</v>
      </c>
      <c r="F188" s="7">
        <v>21.51</v>
      </c>
      <c r="G188" s="7">
        <v>21.51</v>
      </c>
      <c r="H188" s="7">
        <v>21.51</v>
      </c>
      <c r="I188" s="7"/>
      <c r="J188" s="8">
        <f>IF(D188=F188,0,1)</f>
        <v>0</v>
      </c>
      <c r="K188" s="9">
        <v>89235100</v>
      </c>
      <c r="L188" s="9">
        <v>1385051</v>
      </c>
      <c r="M188" s="9">
        <v>96300</v>
      </c>
      <c r="N188" s="9">
        <v>10422668</v>
      </c>
      <c r="O188" s="9">
        <f>L188+M188+N188</f>
        <v>11904019</v>
      </c>
      <c r="P188" s="9">
        <v>101139119</v>
      </c>
      <c r="Q188" s="10">
        <v>88.23009999999999</v>
      </c>
      <c r="R188" s="10">
        <v>11.7699</v>
      </c>
      <c r="S188" s="11">
        <f>IF(J188=1,O188,0)</f>
        <v>0</v>
      </c>
      <c r="T188" s="12">
        <f>IF(D188&lt;16.28,K188,0)</f>
        <v>0</v>
      </c>
      <c r="U188" s="13">
        <f>IF(F188&gt;16.28,O188,0)</f>
        <v>11904019</v>
      </c>
      <c r="V188" s="7"/>
    </row>
    <row r="189" ht="12.75" customHeight="1">
      <c r="A189" t="s" s="6">
        <v>131</v>
      </c>
      <c r="B189" t="s" s="6">
        <v>132</v>
      </c>
      <c r="C189" t="s" s="6">
        <v>18</v>
      </c>
      <c r="D189" s="7">
        <v>12.76</v>
      </c>
      <c r="E189" s="7">
        <v>0</v>
      </c>
      <c r="F189" s="7">
        <v>12.76</v>
      </c>
      <c r="G189" s="7">
        <v>12.76</v>
      </c>
      <c r="H189" s="7">
        <v>12.76</v>
      </c>
      <c r="I189" s="7"/>
      <c r="J189" s="8">
        <f>IF(D189=F189,0,1)</f>
        <v>0</v>
      </c>
      <c r="K189" s="9">
        <v>312983186</v>
      </c>
      <c r="L189" s="9">
        <v>22509129</v>
      </c>
      <c r="M189" s="9">
        <v>2030890</v>
      </c>
      <c r="N189" s="9">
        <v>17188882</v>
      </c>
      <c r="O189" s="9">
        <f>L189+M189+N189</f>
        <v>41728901</v>
      </c>
      <c r="P189" s="9">
        <v>354712087</v>
      </c>
      <c r="Q189" s="10">
        <v>88.2358</v>
      </c>
      <c r="R189" s="10">
        <v>11.7642</v>
      </c>
      <c r="S189" s="11">
        <f>IF(J189=1,O189,0)</f>
        <v>0</v>
      </c>
      <c r="T189" s="12">
        <f>IF(D189&lt;16.28,K189,0)</f>
        <v>312983186</v>
      </c>
      <c r="U189" s="13">
        <f>IF(F189&gt;16.28,O189,0)</f>
        <v>0</v>
      </c>
      <c r="V189" s="7"/>
    </row>
    <row r="190" ht="12.75" customHeight="1">
      <c r="A190" t="s" s="6">
        <v>191</v>
      </c>
      <c r="B190" t="s" s="6">
        <v>192</v>
      </c>
      <c r="C190" t="s" s="6">
        <v>18</v>
      </c>
      <c r="D190" s="7">
        <v>15.39</v>
      </c>
      <c r="E190" s="7">
        <v>0</v>
      </c>
      <c r="F190" s="7">
        <v>15.39</v>
      </c>
      <c r="G190" s="7">
        <v>15.39</v>
      </c>
      <c r="H190" s="7">
        <v>15.39</v>
      </c>
      <c r="I190" s="7"/>
      <c r="J190" s="8">
        <f>IF(D190=F190,0,1)</f>
        <v>0</v>
      </c>
      <c r="K190" s="9">
        <v>3658935702</v>
      </c>
      <c r="L190" s="9">
        <v>271013298</v>
      </c>
      <c r="M190" s="9">
        <v>111006700</v>
      </c>
      <c r="N190" s="9">
        <v>100704435</v>
      </c>
      <c r="O190" s="9">
        <f>L190+M190+N190</f>
        <v>482724433</v>
      </c>
      <c r="P190" s="9">
        <v>4141660135</v>
      </c>
      <c r="Q190" s="10">
        <v>88.3447</v>
      </c>
      <c r="R190" s="10">
        <v>11.6553</v>
      </c>
      <c r="S190" s="11">
        <f>IF(J190=1,O190,0)</f>
        <v>0</v>
      </c>
      <c r="T190" s="12">
        <f>IF(D190&lt;16.28,K190,0)</f>
        <v>3658935702</v>
      </c>
      <c r="U190" s="13">
        <f>IF(F190&gt;16.28,O190,0)</f>
        <v>0</v>
      </c>
      <c r="V190" s="7"/>
    </row>
    <row r="191" ht="12.75" customHeight="1">
      <c r="A191" t="s" s="6">
        <v>87</v>
      </c>
      <c r="B191" t="s" s="6">
        <v>88</v>
      </c>
      <c r="C191" t="s" s="6">
        <v>18</v>
      </c>
      <c r="D191" s="7">
        <v>10.09</v>
      </c>
      <c r="E191" s="7">
        <v>0</v>
      </c>
      <c r="F191" s="7">
        <v>10.09</v>
      </c>
      <c r="G191" s="7">
        <v>10.09</v>
      </c>
      <c r="H191" s="7">
        <v>10.09</v>
      </c>
      <c r="I191" s="7"/>
      <c r="J191" s="8">
        <f>IF(D191=F191,0,1)</f>
        <v>0</v>
      </c>
      <c r="K191" s="9">
        <v>4944027422</v>
      </c>
      <c r="L191" s="9">
        <v>418160368</v>
      </c>
      <c r="M191" s="9">
        <v>42498370</v>
      </c>
      <c r="N191" s="9">
        <v>191359460</v>
      </c>
      <c r="O191" s="9">
        <f>L191+M191+N191</f>
        <v>652018198</v>
      </c>
      <c r="P191" s="9">
        <v>5596045620</v>
      </c>
      <c r="Q191" s="10">
        <v>88.3486</v>
      </c>
      <c r="R191" s="10">
        <v>11.6514</v>
      </c>
      <c r="S191" s="11">
        <f>IF(J191=1,O191,0)</f>
        <v>0</v>
      </c>
      <c r="T191" s="12">
        <f>IF(D191&lt;16.28,K191,0)</f>
        <v>4944027422</v>
      </c>
      <c r="U191" s="13">
        <f>IF(F191&gt;16.28,O191,0)</f>
        <v>0</v>
      </c>
      <c r="V191" s="7"/>
    </row>
    <row r="192" ht="12.75" customHeight="1">
      <c r="A192" t="s" s="6">
        <v>16</v>
      </c>
      <c r="B192" t="s" s="6">
        <v>17</v>
      </c>
      <c r="C192" t="s" s="6">
        <v>18</v>
      </c>
      <c r="D192" s="7">
        <v>15.22</v>
      </c>
      <c r="E192" s="7">
        <v>0</v>
      </c>
      <c r="F192" s="7">
        <v>15.22</v>
      </c>
      <c r="G192" s="7">
        <v>15.22</v>
      </c>
      <c r="H192" s="7">
        <v>15.22</v>
      </c>
      <c r="I192" s="7"/>
      <c r="J192" s="8">
        <f>IF(D192=F192,0,1)</f>
        <v>0</v>
      </c>
      <c r="K192" s="9">
        <v>2310826550</v>
      </c>
      <c r="L192" s="9">
        <v>218827950</v>
      </c>
      <c r="M192" s="9">
        <v>23853800</v>
      </c>
      <c r="N192" s="9">
        <v>61005100</v>
      </c>
      <c r="O192" s="9">
        <f>L192+M192+N192</f>
        <v>303686850</v>
      </c>
      <c r="P192" s="9">
        <v>2614513400</v>
      </c>
      <c r="Q192" s="10">
        <v>88.38460000000001</v>
      </c>
      <c r="R192" s="10">
        <v>11.6154</v>
      </c>
      <c r="S192" s="11">
        <f>IF(J192=1,O192,0)</f>
        <v>0</v>
      </c>
      <c r="T192" s="12">
        <f>IF(D192&lt;16.28,K192,0)</f>
        <v>2310826550</v>
      </c>
      <c r="U192" s="13">
        <f>IF(F192&gt;16.28,O192,0)</f>
        <v>0</v>
      </c>
      <c r="V192" s="7"/>
    </row>
    <row r="193" ht="12.75" customHeight="1">
      <c r="A193" t="s" s="6">
        <v>317</v>
      </c>
      <c r="B193" t="s" s="6">
        <v>318</v>
      </c>
      <c r="C193" t="s" s="6">
        <v>18</v>
      </c>
      <c r="D193" s="7">
        <v>13.99</v>
      </c>
      <c r="E193" s="7">
        <v>0</v>
      </c>
      <c r="F193" s="7">
        <v>13.99</v>
      </c>
      <c r="G193" s="7">
        <v>13.99</v>
      </c>
      <c r="H193" s="7">
        <v>13.99</v>
      </c>
      <c r="I193" s="7"/>
      <c r="J193" s="8">
        <f>IF(D193=F193,0,1)</f>
        <v>0</v>
      </c>
      <c r="K193" s="9">
        <v>1108680650</v>
      </c>
      <c r="L193" s="9">
        <v>66809994</v>
      </c>
      <c r="M193" s="9">
        <v>27455972</v>
      </c>
      <c r="N193" s="9">
        <v>51435190</v>
      </c>
      <c r="O193" s="9">
        <f>L193+M193+N193</f>
        <v>145701156</v>
      </c>
      <c r="P193" s="9">
        <v>1254381806</v>
      </c>
      <c r="Q193" s="10">
        <v>88.38460000000001</v>
      </c>
      <c r="R193" s="10">
        <v>11.6154</v>
      </c>
      <c r="S193" s="11">
        <f>IF(J193=1,O193,0)</f>
        <v>0</v>
      </c>
      <c r="T193" s="12">
        <f>IF(D193&lt;16.28,K193,0)</f>
        <v>1108680650</v>
      </c>
      <c r="U193" s="13">
        <f>IF(F193&gt;16.28,O193,0)</f>
        <v>0</v>
      </c>
      <c r="V193" s="7"/>
    </row>
    <row r="194" ht="12.75" customHeight="1">
      <c r="A194" t="s" s="6">
        <v>555</v>
      </c>
      <c r="B194" t="s" s="6">
        <v>556</v>
      </c>
      <c r="C194" t="s" s="6">
        <v>18</v>
      </c>
      <c r="D194" s="7">
        <v>15.48</v>
      </c>
      <c r="E194" s="7">
        <v>0</v>
      </c>
      <c r="F194" s="7">
        <v>15.48</v>
      </c>
      <c r="G194" s="7">
        <v>15.48</v>
      </c>
      <c r="H194" s="7">
        <v>15.48</v>
      </c>
      <c r="I194" s="7"/>
      <c r="J194" s="8">
        <f>IF(D194=F194,0,1)</f>
        <v>0</v>
      </c>
      <c r="K194" s="9">
        <v>711770375</v>
      </c>
      <c r="L194" s="9">
        <v>22666092</v>
      </c>
      <c r="M194" s="9">
        <v>31207461</v>
      </c>
      <c r="N194" s="9">
        <v>39374221</v>
      </c>
      <c r="O194" s="9">
        <f>L194+M194+N194</f>
        <v>93247774</v>
      </c>
      <c r="P194" s="9">
        <v>805018149</v>
      </c>
      <c r="Q194" s="10">
        <v>88.41670000000001</v>
      </c>
      <c r="R194" s="10">
        <v>11.5833</v>
      </c>
      <c r="S194" s="11">
        <f>IF(J194=1,O194,0)</f>
        <v>0</v>
      </c>
      <c r="T194" s="12">
        <f>IF(D194&lt;16.28,K194,0)</f>
        <v>711770375</v>
      </c>
      <c r="U194" s="13">
        <f>IF(F194&gt;16.28,O194,0)</f>
        <v>0</v>
      </c>
      <c r="V194" s="7"/>
    </row>
    <row r="195" ht="12.75" customHeight="1">
      <c r="A195" t="s" s="6">
        <v>345</v>
      </c>
      <c r="B195" t="s" s="6">
        <v>346</v>
      </c>
      <c r="C195" t="s" s="6">
        <v>18</v>
      </c>
      <c r="D195" s="7">
        <v>12.35</v>
      </c>
      <c r="E195" s="7">
        <v>0</v>
      </c>
      <c r="F195" s="7">
        <v>19.17</v>
      </c>
      <c r="G195" s="7">
        <v>19.17</v>
      </c>
      <c r="H195" s="7">
        <v>19.17</v>
      </c>
      <c r="I195" s="7"/>
      <c r="J195" s="8">
        <f>IF(D195=F195,0,1)</f>
        <v>1</v>
      </c>
      <c r="K195" s="9">
        <v>8210295767</v>
      </c>
      <c r="L195" s="9">
        <v>596220995</v>
      </c>
      <c r="M195" s="9">
        <v>246386492</v>
      </c>
      <c r="N195" s="9">
        <v>230225290</v>
      </c>
      <c r="O195" s="9">
        <f>L195+M195+N195</f>
        <v>1072832777</v>
      </c>
      <c r="P195" s="9">
        <v>9283128544</v>
      </c>
      <c r="Q195" s="10">
        <v>88.4432</v>
      </c>
      <c r="R195" s="10">
        <v>11.5568</v>
      </c>
      <c r="S195" s="11">
        <f>IF(J195=1,O195,0)</f>
        <v>1072832777</v>
      </c>
      <c r="T195" s="12">
        <f>IF(D195&lt;16.28,K195,0)</f>
        <v>8210295767</v>
      </c>
      <c r="U195" s="13">
        <f>IF(F195&gt;16.28,O195,0)</f>
        <v>1072832777</v>
      </c>
      <c r="V195" s="7"/>
    </row>
    <row r="196" ht="12.75" customHeight="1">
      <c r="A196" t="s" s="6">
        <v>503</v>
      </c>
      <c r="B196" t="s" s="6">
        <v>504</v>
      </c>
      <c r="C196" t="s" s="6">
        <v>18</v>
      </c>
      <c r="D196" s="7">
        <v>13.6</v>
      </c>
      <c r="E196" s="7">
        <v>0</v>
      </c>
      <c r="F196" s="7">
        <v>26.35</v>
      </c>
      <c r="G196" s="7">
        <v>26.35</v>
      </c>
      <c r="H196" s="7">
        <v>26.35</v>
      </c>
      <c r="I196" s="7"/>
      <c r="J196" s="8">
        <f>IF(D196=F196,0,1)</f>
        <v>1</v>
      </c>
      <c r="K196" s="9">
        <v>4030974541</v>
      </c>
      <c r="L196" s="9">
        <v>297062546</v>
      </c>
      <c r="M196" s="9">
        <v>119507751</v>
      </c>
      <c r="N196" s="9">
        <v>105027130</v>
      </c>
      <c r="O196" s="9">
        <f>L196+M196+N196</f>
        <v>521597427</v>
      </c>
      <c r="P196" s="9">
        <v>4552571968</v>
      </c>
      <c r="Q196" s="10">
        <v>88.5428</v>
      </c>
      <c r="R196" s="10">
        <v>11.4572</v>
      </c>
      <c r="S196" s="11">
        <f>IF(J196=1,O196,0)</f>
        <v>521597427</v>
      </c>
      <c r="T196" s="12">
        <f>IF(D196&lt;16.28,K196,0)</f>
        <v>4030974541</v>
      </c>
      <c r="U196" s="13">
        <f>IF(F196&gt;16.28,O196,0)</f>
        <v>521597427</v>
      </c>
      <c r="V196" s="7"/>
    </row>
    <row r="197" ht="12.75" customHeight="1">
      <c r="A197" t="s" s="6">
        <v>693</v>
      </c>
      <c r="B197" t="s" s="6">
        <v>694</v>
      </c>
      <c r="C197" t="s" s="6">
        <v>18</v>
      </c>
      <c r="D197" s="7">
        <v>20.49</v>
      </c>
      <c r="E197" s="7">
        <v>0</v>
      </c>
      <c r="F197" s="7">
        <v>20.49</v>
      </c>
      <c r="G197" s="7">
        <v>20.49</v>
      </c>
      <c r="H197" s="7">
        <v>20.49</v>
      </c>
      <c r="I197" s="7"/>
      <c r="J197" s="8">
        <f>IF(D197=F197,0,1)</f>
        <v>0</v>
      </c>
      <c r="K197" s="9">
        <v>1828091807</v>
      </c>
      <c r="L197" s="9">
        <v>145779934</v>
      </c>
      <c r="M197" s="9">
        <v>32728500</v>
      </c>
      <c r="N197" s="9">
        <v>57040000</v>
      </c>
      <c r="O197" s="9">
        <f>L197+M197+N197</f>
        <v>235548434</v>
      </c>
      <c r="P197" s="9">
        <v>2063640241</v>
      </c>
      <c r="Q197" s="10">
        <v>88.58580000000001</v>
      </c>
      <c r="R197" s="10">
        <v>11.4142</v>
      </c>
      <c r="S197" s="11">
        <f>IF(J197=1,O197,0)</f>
        <v>0</v>
      </c>
      <c r="T197" s="12">
        <f>IF(D197&lt;16.28,K197,0)</f>
        <v>0</v>
      </c>
      <c r="U197" s="13">
        <f>IF(F197&gt;16.28,O197,0)</f>
        <v>235548434</v>
      </c>
      <c r="V197" s="7"/>
    </row>
    <row r="198" ht="12.75" customHeight="1">
      <c r="A198" t="s" s="6">
        <v>625</v>
      </c>
      <c r="B198" t="s" s="6">
        <v>626</v>
      </c>
      <c r="C198" t="s" s="6">
        <v>18</v>
      </c>
      <c r="D198" s="7">
        <v>12.32</v>
      </c>
      <c r="E198" s="7">
        <v>0</v>
      </c>
      <c r="F198" s="7">
        <v>23.77</v>
      </c>
      <c r="G198" s="7">
        <v>23.77</v>
      </c>
      <c r="H198" s="7">
        <v>23.77</v>
      </c>
      <c r="I198" s="7"/>
      <c r="J198" s="8">
        <f>IF(D198=F198,0,1)</f>
        <v>1</v>
      </c>
      <c r="K198" s="9">
        <v>5449179480</v>
      </c>
      <c r="L198" s="9">
        <v>472369949</v>
      </c>
      <c r="M198" s="9">
        <v>85834650</v>
      </c>
      <c r="N198" s="9">
        <v>140926670</v>
      </c>
      <c r="O198" s="9">
        <f>L198+M198+N198</f>
        <v>699131269</v>
      </c>
      <c r="P198" s="9">
        <v>6148310749</v>
      </c>
      <c r="Q198" s="10">
        <v>88.6289</v>
      </c>
      <c r="R198" s="10">
        <v>11.3711</v>
      </c>
      <c r="S198" s="11">
        <f>IF(J198=1,O198,0)</f>
        <v>699131269</v>
      </c>
      <c r="T198" s="12">
        <f>IF(D198&lt;16.28,K198,0)</f>
        <v>5449179480</v>
      </c>
      <c r="U198" s="13">
        <f>IF(F198&gt;16.28,O198,0)</f>
        <v>699131269</v>
      </c>
      <c r="V198" s="7"/>
    </row>
    <row r="199" ht="12.75" customHeight="1">
      <c r="A199" t="s" s="6">
        <v>675</v>
      </c>
      <c r="B199" t="s" s="6">
        <v>676</v>
      </c>
      <c r="C199" t="s" s="6">
        <v>18</v>
      </c>
      <c r="D199" s="7">
        <v>16.12</v>
      </c>
      <c r="E199" s="7">
        <v>0</v>
      </c>
      <c r="F199" s="7">
        <v>16.12</v>
      </c>
      <c r="G199" s="7">
        <v>16.12</v>
      </c>
      <c r="H199" s="7">
        <v>16.12</v>
      </c>
      <c r="I199" s="7"/>
      <c r="J199" s="8">
        <f>IF(D199=F199,0,1)</f>
        <v>0</v>
      </c>
      <c r="K199" s="9">
        <v>4844861061</v>
      </c>
      <c r="L199" s="9">
        <v>304329449</v>
      </c>
      <c r="M199" s="9">
        <v>203862405</v>
      </c>
      <c r="N199" s="9">
        <v>113194579</v>
      </c>
      <c r="O199" s="9">
        <f>L199+M199+N199</f>
        <v>621386433</v>
      </c>
      <c r="P199" s="9">
        <v>5466247494</v>
      </c>
      <c r="Q199" s="10">
        <v>88.6323</v>
      </c>
      <c r="R199" s="10">
        <v>11.3677</v>
      </c>
      <c r="S199" s="11">
        <f>IF(J199=1,O199,0)</f>
        <v>0</v>
      </c>
      <c r="T199" s="12">
        <f>IF(D199&lt;16.28,K199,0)</f>
        <v>4844861061</v>
      </c>
      <c r="U199" s="13">
        <f>IF(F199&gt;16.28,O199,0)</f>
        <v>0</v>
      </c>
      <c r="V199" s="7"/>
    </row>
    <row r="200" ht="12.75" customHeight="1">
      <c r="A200" t="s" s="6">
        <v>697</v>
      </c>
      <c r="B200" t="s" s="6">
        <v>698</v>
      </c>
      <c r="C200" t="s" s="6">
        <v>18</v>
      </c>
      <c r="D200" s="7">
        <v>16.92</v>
      </c>
      <c r="E200" s="7">
        <v>0</v>
      </c>
      <c r="F200" s="7">
        <v>16.92</v>
      </c>
      <c r="G200" s="7">
        <v>16.92</v>
      </c>
      <c r="H200" s="7">
        <v>16.92</v>
      </c>
      <c r="I200" s="7"/>
      <c r="J200" s="8">
        <f>IF(D200=F200,0,1)</f>
        <v>0</v>
      </c>
      <c r="K200" s="9">
        <v>978754312</v>
      </c>
      <c r="L200" s="9">
        <v>89248864</v>
      </c>
      <c r="M200" s="9">
        <v>9640900</v>
      </c>
      <c r="N200" s="9">
        <v>24776048</v>
      </c>
      <c r="O200" s="9">
        <f>L200+M200+N200</f>
        <v>123665812</v>
      </c>
      <c r="P200" s="9">
        <v>1102420124</v>
      </c>
      <c r="Q200" s="10">
        <v>88.78230000000001</v>
      </c>
      <c r="R200" s="10">
        <v>11.2177</v>
      </c>
      <c r="S200" s="11">
        <f>IF(J200=1,O200,0)</f>
        <v>0</v>
      </c>
      <c r="T200" s="12">
        <f>IF(D200&lt;16.28,K200,0)</f>
        <v>0</v>
      </c>
      <c r="U200" s="13">
        <f>IF(F200&gt;16.28,O200,0)</f>
        <v>123665812</v>
      </c>
      <c r="V200" s="7"/>
    </row>
    <row r="201" ht="12.75" customHeight="1">
      <c r="A201" t="s" s="6">
        <v>31</v>
      </c>
      <c r="B201" t="s" s="6">
        <v>32</v>
      </c>
      <c r="C201" t="s" s="6">
        <v>18</v>
      </c>
      <c r="D201" s="7">
        <v>21.27</v>
      </c>
      <c r="E201" s="7">
        <v>0</v>
      </c>
      <c r="F201" s="7">
        <v>21.27</v>
      </c>
      <c r="G201" s="7">
        <v>21.27</v>
      </c>
      <c r="H201" s="7">
        <v>21.27</v>
      </c>
      <c r="I201" s="7"/>
      <c r="J201" s="8">
        <f>IF(D201=F201,0,1)</f>
        <v>0</v>
      </c>
      <c r="K201" s="9">
        <v>2476642502</v>
      </c>
      <c r="L201" s="9">
        <v>192174783</v>
      </c>
      <c r="M201" s="9">
        <v>4768400</v>
      </c>
      <c r="N201" s="9">
        <v>109960800</v>
      </c>
      <c r="O201" s="9">
        <f>L201+M201+N201</f>
        <v>306903983</v>
      </c>
      <c r="P201" s="9">
        <v>2783546485</v>
      </c>
      <c r="Q201" s="10">
        <v>88.9744</v>
      </c>
      <c r="R201" s="10">
        <v>11.0256</v>
      </c>
      <c r="S201" s="11">
        <f>IF(J201=1,O201,0)</f>
        <v>0</v>
      </c>
      <c r="T201" s="12">
        <f>IF(D201&lt;16.28,K201,0)</f>
        <v>0</v>
      </c>
      <c r="U201" s="13">
        <f>IF(F201&gt;16.28,O201,0)</f>
        <v>306903983</v>
      </c>
      <c r="V201" s="7"/>
    </row>
    <row r="202" ht="12.75" customHeight="1">
      <c r="A202" t="s" s="6">
        <v>101</v>
      </c>
      <c r="B202" t="s" s="6">
        <v>102</v>
      </c>
      <c r="C202" t="s" s="6">
        <v>18</v>
      </c>
      <c r="D202" s="7">
        <v>16.43</v>
      </c>
      <c r="E202" s="7">
        <v>0</v>
      </c>
      <c r="F202" s="7">
        <v>16.43</v>
      </c>
      <c r="G202" s="7">
        <v>16.43</v>
      </c>
      <c r="H202" s="7">
        <v>16.43</v>
      </c>
      <c r="I202" s="7"/>
      <c r="J202" s="8">
        <f>IF(D202=F202,0,1)</f>
        <v>0</v>
      </c>
      <c r="K202" s="9">
        <v>448599660</v>
      </c>
      <c r="L202" s="9">
        <v>26180183</v>
      </c>
      <c r="M202" s="9">
        <v>12291400</v>
      </c>
      <c r="N202" s="9">
        <v>16991680</v>
      </c>
      <c r="O202" s="9">
        <f>L202+M202+N202</f>
        <v>55463263</v>
      </c>
      <c r="P202" s="9">
        <v>504062923</v>
      </c>
      <c r="Q202" s="10">
        <v>88.99679999999999</v>
      </c>
      <c r="R202" s="10">
        <v>11.0032</v>
      </c>
      <c r="S202" s="11">
        <f>IF(J202=1,O202,0)</f>
        <v>0</v>
      </c>
      <c r="T202" s="12">
        <f>IF(D202&lt;16.28,K202,0)</f>
        <v>0</v>
      </c>
      <c r="U202" s="13">
        <f>IF(F202&gt;16.28,O202,0)</f>
        <v>55463263</v>
      </c>
      <c r="V202" s="7"/>
    </row>
    <row r="203" ht="12.75" customHeight="1">
      <c r="A203" t="s" s="6">
        <v>373</v>
      </c>
      <c r="B203" t="s" s="6">
        <v>374</v>
      </c>
      <c r="C203" t="s" s="6">
        <v>18</v>
      </c>
      <c r="D203" s="7">
        <v>15.41</v>
      </c>
      <c r="E203" s="7">
        <v>0</v>
      </c>
      <c r="F203" s="7">
        <v>15.41</v>
      </c>
      <c r="G203" s="7">
        <v>15.41</v>
      </c>
      <c r="H203" s="7">
        <v>15.41</v>
      </c>
      <c r="I203" s="7"/>
      <c r="J203" s="8">
        <f>IF(D203=F203,0,1)</f>
        <v>0</v>
      </c>
      <c r="K203" s="9">
        <v>1078079468</v>
      </c>
      <c r="L203" s="9">
        <v>71061662</v>
      </c>
      <c r="M203" s="9">
        <v>4403180</v>
      </c>
      <c r="N203" s="9">
        <v>57171210</v>
      </c>
      <c r="O203" s="9">
        <f>L203+M203+N203</f>
        <v>132636052</v>
      </c>
      <c r="P203" s="9">
        <v>1210715520</v>
      </c>
      <c r="Q203" s="10">
        <v>89.0448</v>
      </c>
      <c r="R203" s="10">
        <v>10.9552</v>
      </c>
      <c r="S203" s="11">
        <f>IF(J203=1,O203,0)</f>
        <v>0</v>
      </c>
      <c r="T203" s="12">
        <f>IF(D203&lt;16.28,K203,0)</f>
        <v>1078079468</v>
      </c>
      <c r="U203" s="13">
        <f>IF(F203&gt;16.28,O203,0)</f>
        <v>0</v>
      </c>
      <c r="V203" s="7"/>
    </row>
    <row r="204" ht="12.75" customHeight="1">
      <c r="A204" t="s" s="6">
        <v>483</v>
      </c>
      <c r="B204" t="s" s="6">
        <v>484</v>
      </c>
      <c r="C204" t="s" s="6">
        <v>18</v>
      </c>
      <c r="D204" s="7">
        <v>13.54</v>
      </c>
      <c r="E204" s="7">
        <v>0</v>
      </c>
      <c r="F204" s="7">
        <v>13.54</v>
      </c>
      <c r="G204" s="7">
        <v>13.54</v>
      </c>
      <c r="H204" s="7">
        <v>13.54</v>
      </c>
      <c r="I204" s="7"/>
      <c r="J204" s="8">
        <f>IF(D204=F204,0,1)</f>
        <v>0</v>
      </c>
      <c r="K204" s="9">
        <v>163670194</v>
      </c>
      <c r="L204" s="9">
        <v>5058106</v>
      </c>
      <c r="M204" s="9">
        <v>206400</v>
      </c>
      <c r="N204" s="9">
        <v>14716419</v>
      </c>
      <c r="O204" s="9">
        <f>L204+M204+N204</f>
        <v>19980925</v>
      </c>
      <c r="P204" s="9">
        <v>183651119</v>
      </c>
      <c r="Q204" s="10">
        <v>89.1202</v>
      </c>
      <c r="R204" s="10">
        <v>10.8798</v>
      </c>
      <c r="S204" s="11">
        <f>IF(J204=1,O204,0)</f>
        <v>0</v>
      </c>
      <c r="T204" s="12">
        <f>IF(D204&lt;16.28,K204,0)</f>
        <v>163670194</v>
      </c>
      <c r="U204" s="13">
        <f>IF(F204&gt;16.28,O204,0)</f>
        <v>0</v>
      </c>
      <c r="V204" s="7"/>
    </row>
    <row r="205" ht="12.75" customHeight="1">
      <c r="A205" t="s" s="6">
        <v>581</v>
      </c>
      <c r="B205" t="s" s="6">
        <v>582</v>
      </c>
      <c r="C205" t="s" s="6">
        <v>18</v>
      </c>
      <c r="D205" s="7">
        <v>9.380000000000001</v>
      </c>
      <c r="E205" s="7">
        <v>0</v>
      </c>
      <c r="F205" s="7">
        <v>9.380000000000001</v>
      </c>
      <c r="G205" s="7">
        <v>9.380000000000001</v>
      </c>
      <c r="H205" s="7">
        <v>9.380000000000001</v>
      </c>
      <c r="I205" s="7"/>
      <c r="J205" s="8">
        <f>IF(D205=F205,0,1)</f>
        <v>0</v>
      </c>
      <c r="K205" s="9">
        <v>883535320</v>
      </c>
      <c r="L205" s="9">
        <v>54555000</v>
      </c>
      <c r="M205" s="9">
        <v>5155400</v>
      </c>
      <c r="N205" s="9">
        <v>47039882</v>
      </c>
      <c r="O205" s="9">
        <f>L205+M205+N205</f>
        <v>106750282</v>
      </c>
      <c r="P205" s="9">
        <v>990285602</v>
      </c>
      <c r="Q205" s="10">
        <v>89.22029999999999</v>
      </c>
      <c r="R205" s="10">
        <v>10.7797</v>
      </c>
      <c r="S205" s="11">
        <f>IF(J205=1,O205,0)</f>
        <v>0</v>
      </c>
      <c r="T205" s="12">
        <f>IF(D205&lt;16.28,K205,0)</f>
        <v>883535320</v>
      </c>
      <c r="U205" s="13">
        <f>IF(F205&gt;16.28,O205,0)</f>
        <v>0</v>
      </c>
      <c r="V205" s="7"/>
    </row>
    <row r="206" ht="12.75" customHeight="1">
      <c r="A206" t="s" s="6">
        <v>273</v>
      </c>
      <c r="B206" t="s" s="6">
        <v>274</v>
      </c>
      <c r="C206" t="s" s="6">
        <v>18</v>
      </c>
      <c r="D206" s="7">
        <v>17.52</v>
      </c>
      <c r="E206" s="7">
        <v>0</v>
      </c>
      <c r="F206" s="7">
        <v>17.52</v>
      </c>
      <c r="G206" s="7">
        <v>17.52</v>
      </c>
      <c r="H206" s="7">
        <v>17.52</v>
      </c>
      <c r="I206" s="7"/>
      <c r="J206" s="8">
        <f>IF(D206=F206,0,1)</f>
        <v>0</v>
      </c>
      <c r="K206" s="9">
        <v>46435651</v>
      </c>
      <c r="L206" s="9">
        <v>2909032</v>
      </c>
      <c r="M206" s="9">
        <v>372617</v>
      </c>
      <c r="N206" s="9">
        <v>2297562</v>
      </c>
      <c r="O206" s="9">
        <f>L206+M206+N206</f>
        <v>5579211</v>
      </c>
      <c r="P206" s="9">
        <v>52014862</v>
      </c>
      <c r="Q206" s="10">
        <v>89.27379999999999</v>
      </c>
      <c r="R206" s="10">
        <v>10.7262</v>
      </c>
      <c r="S206" s="11">
        <f>IF(J206=1,O206,0)</f>
        <v>0</v>
      </c>
      <c r="T206" s="12">
        <f>IF(D206&lt;16.28,K206,0)</f>
        <v>0</v>
      </c>
      <c r="U206" s="13">
        <f>IF(F206&gt;16.28,O206,0)</f>
        <v>5579211</v>
      </c>
      <c r="V206" s="7"/>
    </row>
    <row r="207" ht="12.75" customHeight="1">
      <c r="A207" t="s" s="6">
        <v>277</v>
      </c>
      <c r="B207" t="s" s="6">
        <v>278</v>
      </c>
      <c r="C207" t="s" s="6">
        <v>18</v>
      </c>
      <c r="D207" s="7">
        <v>11.56</v>
      </c>
      <c r="E207" s="7">
        <v>0</v>
      </c>
      <c r="F207" s="7">
        <v>11.56</v>
      </c>
      <c r="G207" s="7">
        <v>11.56</v>
      </c>
      <c r="H207" s="7">
        <v>11.56</v>
      </c>
      <c r="I207" s="7"/>
      <c r="J207" s="8">
        <f>IF(D207=F207,0,1)</f>
        <v>0</v>
      </c>
      <c r="K207" s="9">
        <v>7182410232</v>
      </c>
      <c r="L207" s="9">
        <v>555213428</v>
      </c>
      <c r="M207" s="9">
        <v>183705300</v>
      </c>
      <c r="N207" s="9">
        <v>122575490</v>
      </c>
      <c r="O207" s="9">
        <f>L207+M207+N207</f>
        <v>861494218</v>
      </c>
      <c r="P207" s="9">
        <v>8043904450</v>
      </c>
      <c r="Q207" s="10">
        <v>89.2901</v>
      </c>
      <c r="R207" s="10">
        <v>10.7099</v>
      </c>
      <c r="S207" s="11">
        <f>IF(J207=1,O207,0)</f>
        <v>0</v>
      </c>
      <c r="T207" s="12">
        <f>IF(D207&lt;16.28,K207,0)</f>
        <v>7182410232</v>
      </c>
      <c r="U207" s="13">
        <f>IF(F207&gt;16.28,O207,0)</f>
        <v>0</v>
      </c>
      <c r="V207" s="7"/>
    </row>
    <row r="208" ht="12.75" customHeight="1">
      <c r="A208" t="s" s="6">
        <v>19</v>
      </c>
      <c r="B208" t="s" s="6">
        <v>20</v>
      </c>
      <c r="C208" t="s" s="6">
        <v>18</v>
      </c>
      <c r="D208" s="7">
        <v>19.45</v>
      </c>
      <c r="E208" s="7">
        <v>0</v>
      </c>
      <c r="F208" s="7">
        <v>19.45</v>
      </c>
      <c r="G208" s="7">
        <v>19.45</v>
      </c>
      <c r="H208" s="7">
        <v>19.45</v>
      </c>
      <c r="I208" s="7"/>
      <c r="J208" s="8">
        <f>IF(D208=F208,0,1)</f>
        <v>0</v>
      </c>
      <c r="K208" s="9">
        <v>4556815241</v>
      </c>
      <c r="L208" s="9">
        <v>342153211</v>
      </c>
      <c r="M208" s="9">
        <v>102130400</v>
      </c>
      <c r="N208" s="9">
        <v>102043425</v>
      </c>
      <c r="O208" s="9">
        <f>L208+M208+N208</f>
        <v>546327036</v>
      </c>
      <c r="P208" s="9">
        <v>5103142277</v>
      </c>
      <c r="Q208" s="10">
        <v>89.29430000000001</v>
      </c>
      <c r="R208" s="10">
        <v>10.7057</v>
      </c>
      <c r="S208" s="11">
        <f>IF(J208=1,O208,0)</f>
        <v>0</v>
      </c>
      <c r="T208" s="12">
        <f>IF(D208&lt;16.28,K208,0)</f>
        <v>0</v>
      </c>
      <c r="U208" s="13">
        <f>IF(F208&gt;16.28,O208,0)</f>
        <v>546327036</v>
      </c>
      <c r="V208" s="7"/>
    </row>
    <row r="209" ht="12.75" customHeight="1">
      <c r="A209" t="s" s="6">
        <v>303</v>
      </c>
      <c r="B209" t="s" s="6">
        <v>304</v>
      </c>
      <c r="C209" t="s" s="6">
        <v>18</v>
      </c>
      <c r="D209" s="7">
        <v>12.86</v>
      </c>
      <c r="E209" s="7">
        <v>0</v>
      </c>
      <c r="F209" s="7">
        <v>12.86</v>
      </c>
      <c r="G209" s="7">
        <v>12.86</v>
      </c>
      <c r="H209" s="7">
        <v>12.86</v>
      </c>
      <c r="I209" s="7"/>
      <c r="J209" s="8">
        <f>IF(D209=F209,0,1)</f>
        <v>0</v>
      </c>
      <c r="K209" s="9">
        <v>3077755957</v>
      </c>
      <c r="L209" s="9">
        <v>161146662</v>
      </c>
      <c r="M209" s="9">
        <v>167172880</v>
      </c>
      <c r="N209" s="9">
        <v>36742610</v>
      </c>
      <c r="O209" s="9">
        <f>L209+M209+N209</f>
        <v>365062152</v>
      </c>
      <c r="P209" s="9">
        <v>3442818109</v>
      </c>
      <c r="Q209" s="10">
        <v>89.3964</v>
      </c>
      <c r="R209" s="10">
        <v>10.6036</v>
      </c>
      <c r="S209" s="11">
        <f>IF(J209=1,O209,0)</f>
        <v>0</v>
      </c>
      <c r="T209" s="12">
        <f>IF(D209&lt;16.28,K209,0)</f>
        <v>3077755957</v>
      </c>
      <c r="U209" s="13">
        <f>IF(F209&gt;16.28,O209,0)</f>
        <v>0</v>
      </c>
      <c r="V209" s="7"/>
    </row>
    <row r="210" ht="12.75" customHeight="1">
      <c r="A210" t="s" s="6">
        <v>691</v>
      </c>
      <c r="B210" t="s" s="6">
        <v>692</v>
      </c>
      <c r="C210" t="s" s="6">
        <v>18</v>
      </c>
      <c r="D210" s="7">
        <v>14.56</v>
      </c>
      <c r="E210" s="7">
        <v>0</v>
      </c>
      <c r="F210" s="7">
        <v>14.56</v>
      </c>
      <c r="G210" s="7">
        <v>14.56</v>
      </c>
      <c r="H210" s="7">
        <v>14.56</v>
      </c>
      <c r="I210" s="7"/>
      <c r="J210" s="8">
        <f>IF(D210=F210,0,1)</f>
        <v>0</v>
      </c>
      <c r="K210" s="9">
        <v>1816440717</v>
      </c>
      <c r="L210" s="9">
        <v>101920205</v>
      </c>
      <c r="M210" s="9">
        <v>25329423</v>
      </c>
      <c r="N210" s="9">
        <v>87017006</v>
      </c>
      <c r="O210" s="9">
        <f>L210+M210+N210</f>
        <v>214266634</v>
      </c>
      <c r="P210" s="9">
        <v>2030707351</v>
      </c>
      <c r="Q210" s="10">
        <v>89.4487</v>
      </c>
      <c r="R210" s="10">
        <v>10.5513</v>
      </c>
      <c r="S210" s="11">
        <f>IF(J210=1,O210,0)</f>
        <v>0</v>
      </c>
      <c r="T210" s="12">
        <f>IF(D210&lt;16.28,K210,0)</f>
        <v>1816440717</v>
      </c>
      <c r="U210" s="13">
        <f>IF(F210&gt;16.28,O210,0)</f>
        <v>0</v>
      </c>
      <c r="V210" s="7"/>
    </row>
    <row r="211" ht="12.75" customHeight="1">
      <c r="A211" t="s" s="6">
        <v>181</v>
      </c>
      <c r="B211" t="s" s="6">
        <v>182</v>
      </c>
      <c r="C211" t="s" s="6">
        <v>18</v>
      </c>
      <c r="D211" s="7">
        <v>15.6</v>
      </c>
      <c r="E211" s="7">
        <v>0</v>
      </c>
      <c r="F211" s="7">
        <v>15.6</v>
      </c>
      <c r="G211" s="7">
        <v>15.6</v>
      </c>
      <c r="H211" s="7">
        <v>15.6</v>
      </c>
      <c r="I211" s="7"/>
      <c r="J211" s="8">
        <f>IF(D211=F211,0,1)</f>
        <v>0</v>
      </c>
      <c r="K211" s="9">
        <v>1898493925</v>
      </c>
      <c r="L211" s="9">
        <v>117331045</v>
      </c>
      <c r="M211" s="9">
        <v>55575000</v>
      </c>
      <c r="N211" s="9">
        <v>50784360</v>
      </c>
      <c r="O211" s="9">
        <f>L211+M211+N211</f>
        <v>223690405</v>
      </c>
      <c r="P211" s="9">
        <v>2122184330</v>
      </c>
      <c r="Q211" s="10">
        <v>89.4594</v>
      </c>
      <c r="R211" s="10">
        <v>10.5406</v>
      </c>
      <c r="S211" s="11">
        <f>IF(J211=1,O211,0)</f>
        <v>0</v>
      </c>
      <c r="T211" s="12">
        <f>IF(D211&lt;16.28,K211,0)</f>
        <v>1898493925</v>
      </c>
      <c r="U211" s="13">
        <f>IF(F211&gt;16.28,O211,0)</f>
        <v>0</v>
      </c>
      <c r="V211" s="7"/>
    </row>
    <row r="212" ht="12.75" customHeight="1">
      <c r="A212" t="s" s="6">
        <v>661</v>
      </c>
      <c r="B212" t="s" s="6">
        <v>662</v>
      </c>
      <c r="C212" t="s" s="6">
        <v>18</v>
      </c>
      <c r="D212" s="7">
        <v>13.23</v>
      </c>
      <c r="E212" s="7">
        <v>0</v>
      </c>
      <c r="F212" s="7">
        <v>13.23</v>
      </c>
      <c r="G212" s="7">
        <v>13.23</v>
      </c>
      <c r="H212" s="7">
        <v>13.23</v>
      </c>
      <c r="I212" s="7"/>
      <c r="J212" s="8">
        <f>IF(D212=F212,0,1)</f>
        <v>0</v>
      </c>
      <c r="K212" s="9">
        <v>447591821</v>
      </c>
      <c r="L212" s="9">
        <v>16611283</v>
      </c>
      <c r="M212" s="9">
        <v>9898200</v>
      </c>
      <c r="N212" s="9">
        <v>24943194</v>
      </c>
      <c r="O212" s="9">
        <f>L212+M212+N212</f>
        <v>51452677</v>
      </c>
      <c r="P212" s="9">
        <v>499044498</v>
      </c>
      <c r="Q212" s="10">
        <v>89.68980000000001</v>
      </c>
      <c r="R212" s="10">
        <v>10.3102</v>
      </c>
      <c r="S212" s="11">
        <f>IF(J212=1,O212,0)</f>
        <v>0</v>
      </c>
      <c r="T212" s="12">
        <f>IF(D212&lt;16.28,K212,0)</f>
        <v>447591821</v>
      </c>
      <c r="U212" s="13">
        <f>IF(F212&gt;16.28,O212,0)</f>
        <v>0</v>
      </c>
      <c r="V212" s="7"/>
    </row>
    <row r="213" ht="12.75" customHeight="1">
      <c r="A213" t="s" s="6">
        <v>183</v>
      </c>
      <c r="B213" t="s" s="6">
        <v>184</v>
      </c>
      <c r="C213" t="s" s="6">
        <v>18</v>
      </c>
      <c r="D213" s="7">
        <v>13.53</v>
      </c>
      <c r="E213" s="7">
        <v>0</v>
      </c>
      <c r="F213" s="7">
        <v>13.53</v>
      </c>
      <c r="G213" s="7">
        <v>13.53</v>
      </c>
      <c r="H213" s="7">
        <v>13.53</v>
      </c>
      <c r="I213" s="7"/>
      <c r="J213" s="8">
        <f>IF(D213=F213,0,1)</f>
        <v>0</v>
      </c>
      <c r="K213" s="9">
        <v>277076655</v>
      </c>
      <c r="L213" s="9">
        <v>15557234</v>
      </c>
      <c r="M213" s="9">
        <v>4376200</v>
      </c>
      <c r="N213" s="9">
        <v>11897010</v>
      </c>
      <c r="O213" s="9">
        <f>L213+M213+N213</f>
        <v>31830444</v>
      </c>
      <c r="P213" s="9">
        <v>308907099</v>
      </c>
      <c r="Q213" s="10">
        <v>89.69580000000001</v>
      </c>
      <c r="R213" s="10">
        <v>10.3042</v>
      </c>
      <c r="S213" s="11">
        <f>IF(J213=1,O213,0)</f>
        <v>0</v>
      </c>
      <c r="T213" s="12">
        <f>IF(D213&lt;16.28,K213,0)</f>
        <v>277076655</v>
      </c>
      <c r="U213" s="13">
        <f>IF(F213&gt;16.28,O213,0)</f>
        <v>0</v>
      </c>
      <c r="V213" s="7"/>
    </row>
    <row r="214" ht="12.75" customHeight="1">
      <c r="A214" t="s" s="6">
        <v>593</v>
      </c>
      <c r="B214" t="s" s="6">
        <v>594</v>
      </c>
      <c r="C214" t="s" s="6">
        <v>18</v>
      </c>
      <c r="D214" s="7">
        <v>14.7</v>
      </c>
      <c r="E214" s="7">
        <v>0</v>
      </c>
      <c r="F214" s="7">
        <v>14.7</v>
      </c>
      <c r="G214" s="7">
        <v>14.7</v>
      </c>
      <c r="H214" s="7">
        <v>14.7</v>
      </c>
      <c r="I214" s="7"/>
      <c r="J214" s="8">
        <f>IF(D214=F214,0,1)</f>
        <v>0</v>
      </c>
      <c r="K214" s="9">
        <v>393762700</v>
      </c>
      <c r="L214" s="9">
        <v>25049582</v>
      </c>
      <c r="M214" s="9">
        <v>6321200</v>
      </c>
      <c r="N214" s="9">
        <v>13584201</v>
      </c>
      <c r="O214" s="9">
        <f>L214+M214+N214</f>
        <v>44954983</v>
      </c>
      <c r="P214" s="9">
        <v>438717683</v>
      </c>
      <c r="Q214" s="10">
        <v>89.7531</v>
      </c>
      <c r="R214" s="10">
        <v>10.2469</v>
      </c>
      <c r="S214" s="11">
        <f>IF(J214=1,O214,0)</f>
        <v>0</v>
      </c>
      <c r="T214" s="12">
        <f>IF(D214&lt;16.28,K214,0)</f>
        <v>393762700</v>
      </c>
      <c r="U214" s="13">
        <f>IF(F214&gt;16.28,O214,0)</f>
        <v>0</v>
      </c>
      <c r="V214" s="7"/>
    </row>
    <row r="215" ht="12.75" customHeight="1">
      <c r="A215" t="s" s="6">
        <v>367</v>
      </c>
      <c r="B215" t="s" s="6">
        <v>368</v>
      </c>
      <c r="C215" t="s" s="6">
        <v>18</v>
      </c>
      <c r="D215" s="7">
        <v>9.01</v>
      </c>
      <c r="E215" s="7">
        <v>0</v>
      </c>
      <c r="F215" s="7">
        <v>17.23</v>
      </c>
      <c r="G215" s="7">
        <v>17.23</v>
      </c>
      <c r="H215" s="7">
        <v>17.23</v>
      </c>
      <c r="I215" s="7"/>
      <c r="J215" s="8">
        <f>IF(D215=F215,0,1)</f>
        <v>1</v>
      </c>
      <c r="K215" s="9">
        <v>11690697675</v>
      </c>
      <c r="L215" s="9">
        <v>964578525</v>
      </c>
      <c r="M215" s="9">
        <v>132454200</v>
      </c>
      <c r="N215" s="9">
        <v>230424230</v>
      </c>
      <c r="O215" s="9">
        <f>L215+M215+N215</f>
        <v>1327456955</v>
      </c>
      <c r="P215" s="9">
        <v>13018154630</v>
      </c>
      <c r="Q215" s="10">
        <v>89.803</v>
      </c>
      <c r="R215" s="10">
        <v>10.197</v>
      </c>
      <c r="S215" s="11">
        <f>IF(J215=1,O215,0)</f>
        <v>1327456955</v>
      </c>
      <c r="T215" s="12">
        <f>IF(D215&lt;16.28,K215,0)</f>
        <v>11690697675</v>
      </c>
      <c r="U215" s="13">
        <f>IF(F215&gt;16.28,O215,0)</f>
        <v>1327456955</v>
      </c>
      <c r="V215" s="7"/>
    </row>
    <row r="216" ht="12.75" customHeight="1">
      <c r="A216" t="s" s="6">
        <v>397</v>
      </c>
      <c r="B216" t="s" s="6">
        <v>398</v>
      </c>
      <c r="C216" t="s" s="6">
        <v>18</v>
      </c>
      <c r="D216" s="7">
        <v>17.83</v>
      </c>
      <c r="E216" s="7">
        <v>0</v>
      </c>
      <c r="F216" s="7">
        <v>17.83</v>
      </c>
      <c r="G216" s="7">
        <v>17.83</v>
      </c>
      <c r="H216" s="7">
        <v>17.83</v>
      </c>
      <c r="I216" s="7"/>
      <c r="J216" s="8">
        <f>IF(D216=F216,0,1)</f>
        <v>0</v>
      </c>
      <c r="K216" s="9">
        <v>796071450</v>
      </c>
      <c r="L216" s="9">
        <v>27814460</v>
      </c>
      <c r="M216" s="9">
        <v>16574040</v>
      </c>
      <c r="N216" s="9">
        <v>45087700</v>
      </c>
      <c r="O216" s="9">
        <f>L216+M216+N216</f>
        <v>89476200</v>
      </c>
      <c r="P216" s="9">
        <v>885547650</v>
      </c>
      <c r="Q216" s="10">
        <v>89.8959</v>
      </c>
      <c r="R216" s="10">
        <v>10.1041</v>
      </c>
      <c r="S216" s="11">
        <f>IF(J216=1,O216,0)</f>
        <v>0</v>
      </c>
      <c r="T216" s="12">
        <f>IF(D216&lt;16.28,K216,0)</f>
        <v>0</v>
      </c>
      <c r="U216" s="13">
        <f>IF(F216&gt;16.28,O216,0)</f>
        <v>89476200</v>
      </c>
      <c r="V216" s="7"/>
    </row>
    <row r="217" ht="12.75" customHeight="1">
      <c r="A217" t="s" s="6">
        <v>607</v>
      </c>
      <c r="B217" t="s" s="6">
        <v>608</v>
      </c>
      <c r="C217" t="s" s="6">
        <v>18</v>
      </c>
      <c r="D217" s="7">
        <v>8.699999999999999</v>
      </c>
      <c r="E217" s="7">
        <v>0</v>
      </c>
      <c r="F217" s="7">
        <v>8.119999999999999</v>
      </c>
      <c r="G217" s="7">
        <v>8.119999999999999</v>
      </c>
      <c r="H217" s="7">
        <v>8.119999999999999</v>
      </c>
      <c r="I217" s="7"/>
      <c r="J217" s="8">
        <f>IF(D217=F217,0,1)</f>
        <v>1</v>
      </c>
      <c r="K217" s="9">
        <v>3075197958</v>
      </c>
      <c r="L217" s="9">
        <v>258350823</v>
      </c>
      <c r="M217" s="9">
        <v>5248100</v>
      </c>
      <c r="N217" s="9">
        <v>79251532</v>
      </c>
      <c r="O217" s="9">
        <f>L217+M217+N217</f>
        <v>342850455</v>
      </c>
      <c r="P217" s="9">
        <v>3418048413</v>
      </c>
      <c r="Q217" s="10">
        <v>89.96939999999999</v>
      </c>
      <c r="R217" s="10">
        <v>10.0306</v>
      </c>
      <c r="S217" s="11">
        <f>IF(J217=1,O217,0)</f>
        <v>342850455</v>
      </c>
      <c r="T217" s="12">
        <f>IF(D217&lt;16.28,K217,0)</f>
        <v>3075197958</v>
      </c>
      <c r="U217" s="13">
        <f>IF(F217&gt;16.28,O217,0)</f>
        <v>0</v>
      </c>
      <c r="V217" s="7"/>
    </row>
    <row r="218" ht="12.75" customHeight="1">
      <c r="A218" t="s" s="6">
        <v>363</v>
      </c>
      <c r="B218" t="s" s="6">
        <v>364</v>
      </c>
      <c r="C218" t="s" s="6">
        <v>18</v>
      </c>
      <c r="D218" s="7">
        <v>20.52</v>
      </c>
      <c r="E218" s="7">
        <v>0</v>
      </c>
      <c r="F218" s="7">
        <v>27.36</v>
      </c>
      <c r="G218" s="7">
        <v>27.36</v>
      </c>
      <c r="H218" s="7">
        <v>27.36</v>
      </c>
      <c r="I218" s="7"/>
      <c r="J218" s="8">
        <f>IF(D218=F218,0,1)</f>
        <v>1</v>
      </c>
      <c r="K218" s="9">
        <v>1540867742</v>
      </c>
      <c r="L218" s="9">
        <v>83896539</v>
      </c>
      <c r="M218" s="9">
        <v>39166400</v>
      </c>
      <c r="N218" s="9">
        <v>47865096</v>
      </c>
      <c r="O218" s="9">
        <f>L218+M218+N218</f>
        <v>170928035</v>
      </c>
      <c r="P218" s="9">
        <v>1711795777</v>
      </c>
      <c r="Q218" s="10">
        <v>90.0147</v>
      </c>
      <c r="R218" s="10">
        <v>9.985300000000001</v>
      </c>
      <c r="S218" s="11">
        <f>IF(J218=1,O218,0)</f>
        <v>170928035</v>
      </c>
      <c r="T218" s="12">
        <f>IF(D218&lt;16.28,K218,0)</f>
        <v>0</v>
      </c>
      <c r="U218" s="13">
        <f>IF(F218&gt;16.28,O218,0)</f>
        <v>170928035</v>
      </c>
      <c r="V218" s="7"/>
    </row>
    <row r="219" ht="12.75" customHeight="1">
      <c r="A219" t="s" s="6">
        <v>341</v>
      </c>
      <c r="B219" t="s" s="6">
        <v>342</v>
      </c>
      <c r="C219" t="s" s="6">
        <v>18</v>
      </c>
      <c r="D219" s="7">
        <v>12.43</v>
      </c>
      <c r="E219" s="7">
        <v>0</v>
      </c>
      <c r="F219" s="7">
        <v>23.7</v>
      </c>
      <c r="G219" s="7">
        <v>23.7</v>
      </c>
      <c r="H219" s="7">
        <v>23.7</v>
      </c>
      <c r="I219" s="7"/>
      <c r="J219" s="8">
        <f>IF(D219=F219,0,1)</f>
        <v>1</v>
      </c>
      <c r="K219" s="9">
        <v>9844692454</v>
      </c>
      <c r="L219" s="9">
        <v>599882541</v>
      </c>
      <c r="M219" s="9">
        <v>177473205</v>
      </c>
      <c r="N219" s="9">
        <v>300305450</v>
      </c>
      <c r="O219" s="9">
        <f>L219+M219+N219</f>
        <v>1077661196</v>
      </c>
      <c r="P219" s="9">
        <v>10922353650</v>
      </c>
      <c r="Q219" s="10">
        <v>90.13339999999999</v>
      </c>
      <c r="R219" s="10">
        <v>9.8666</v>
      </c>
      <c r="S219" s="11">
        <f>IF(J219=1,O219,0)</f>
        <v>1077661196</v>
      </c>
      <c r="T219" s="12">
        <f>IF(D219&lt;16.28,K219,0)</f>
        <v>9844692454</v>
      </c>
      <c r="U219" s="13">
        <f>IF(F219&gt;16.28,O219,0)</f>
        <v>1077661196</v>
      </c>
      <c r="V219" s="7"/>
    </row>
    <row r="220" ht="12.75" customHeight="1">
      <c r="A220" t="s" s="6">
        <v>235</v>
      </c>
      <c r="B220" t="s" s="6">
        <v>236</v>
      </c>
      <c r="C220" t="s" s="6">
        <v>18</v>
      </c>
      <c r="D220" s="7">
        <v>16.88</v>
      </c>
      <c r="E220" s="7">
        <v>0</v>
      </c>
      <c r="F220" s="7">
        <v>16.88</v>
      </c>
      <c r="G220" s="7">
        <v>16.88</v>
      </c>
      <c r="H220" s="7">
        <v>16.88</v>
      </c>
      <c r="I220" s="7"/>
      <c r="J220" s="8">
        <f>IF(D220=F220,0,1)</f>
        <v>0</v>
      </c>
      <c r="K220" s="9">
        <v>2699429282</v>
      </c>
      <c r="L220" s="9">
        <v>112805830</v>
      </c>
      <c r="M220" s="9">
        <v>86003109</v>
      </c>
      <c r="N220" s="9">
        <v>95595460</v>
      </c>
      <c r="O220" s="9">
        <f>L220+M220+N220</f>
        <v>294404399</v>
      </c>
      <c r="P220" s="9">
        <v>2993833681</v>
      </c>
      <c r="Q220" s="10">
        <v>90.16630000000001</v>
      </c>
      <c r="R220" s="10">
        <v>9.8337</v>
      </c>
      <c r="S220" s="11">
        <f>IF(J220=1,O220,0)</f>
        <v>0</v>
      </c>
      <c r="T220" s="12">
        <f>IF(D220&lt;16.28,K220,0)</f>
        <v>0</v>
      </c>
      <c r="U220" s="13">
        <f>IF(F220&gt;16.28,O220,0)</f>
        <v>294404399</v>
      </c>
      <c r="V220" s="7"/>
    </row>
    <row r="221" ht="12.75" customHeight="1">
      <c r="A221" t="s" s="6">
        <v>225</v>
      </c>
      <c r="B221" t="s" s="6">
        <v>226</v>
      </c>
      <c r="C221" t="s" s="6">
        <v>18</v>
      </c>
      <c r="D221" s="7">
        <v>14.08</v>
      </c>
      <c r="E221" s="7">
        <v>0</v>
      </c>
      <c r="F221" s="7">
        <v>14.08</v>
      </c>
      <c r="G221" s="7">
        <v>14.08</v>
      </c>
      <c r="H221" s="7">
        <v>14.08</v>
      </c>
      <c r="I221" s="7"/>
      <c r="J221" s="8">
        <f>IF(D221=F221,0,1)</f>
        <v>0</v>
      </c>
      <c r="K221" s="9">
        <v>1473917934</v>
      </c>
      <c r="L221" s="9">
        <v>57529746</v>
      </c>
      <c r="M221" s="9">
        <v>76203600</v>
      </c>
      <c r="N221" s="9">
        <v>24442987</v>
      </c>
      <c r="O221" s="9">
        <f>L221+M221+N221</f>
        <v>158176333</v>
      </c>
      <c r="P221" s="9">
        <v>1632094267</v>
      </c>
      <c r="Q221" s="10">
        <v>90.30840000000001</v>
      </c>
      <c r="R221" s="10">
        <v>9.691599999999999</v>
      </c>
      <c r="S221" s="11">
        <f>IF(J221=1,O221,0)</f>
        <v>0</v>
      </c>
      <c r="T221" s="12">
        <f>IF(D221&lt;16.28,K221,0)</f>
        <v>1473917934</v>
      </c>
      <c r="U221" s="13">
        <f>IF(F221&gt;16.28,O221,0)</f>
        <v>0</v>
      </c>
      <c r="V221" s="7"/>
    </row>
    <row r="222" ht="12.75" customHeight="1">
      <c r="A222" t="s" s="6">
        <v>107</v>
      </c>
      <c r="B222" t="s" s="6">
        <v>108</v>
      </c>
      <c r="C222" t="s" s="6">
        <v>18</v>
      </c>
      <c r="D222" s="7">
        <v>10.19</v>
      </c>
      <c r="E222" s="7">
        <v>0</v>
      </c>
      <c r="F222" s="7">
        <v>16.56</v>
      </c>
      <c r="G222" s="7">
        <v>16.56</v>
      </c>
      <c r="H222" s="7">
        <v>16.56</v>
      </c>
      <c r="I222" s="7"/>
      <c r="J222" s="8">
        <f>IF(D222=F222,0,1)</f>
        <v>1</v>
      </c>
      <c r="K222" s="9">
        <v>25395421181</v>
      </c>
      <c r="L222" s="9">
        <v>2412268798</v>
      </c>
      <c r="M222" s="9">
        <v>21051100</v>
      </c>
      <c r="N222" s="9">
        <v>288617670</v>
      </c>
      <c r="O222" s="9">
        <f>L222+M222+N222</f>
        <v>2721937568</v>
      </c>
      <c r="P222" s="9">
        <v>28117358749</v>
      </c>
      <c r="Q222" s="10">
        <v>90.3194</v>
      </c>
      <c r="R222" s="10">
        <v>9.6806</v>
      </c>
      <c r="S222" s="11">
        <f>IF(J222=1,O222,0)</f>
        <v>2721937568</v>
      </c>
      <c r="T222" s="12">
        <f>IF(D222&lt;16.28,K222,0)</f>
        <v>25395421181</v>
      </c>
      <c r="U222" s="13">
        <f>IF(F222&gt;16.28,O222,0)</f>
        <v>2721937568</v>
      </c>
      <c r="V222" s="7"/>
    </row>
    <row r="223" ht="12.75" customHeight="1">
      <c r="A223" t="s" s="6">
        <v>583</v>
      </c>
      <c r="B223" t="s" s="6">
        <v>584</v>
      </c>
      <c r="C223" t="s" s="6">
        <v>18</v>
      </c>
      <c r="D223" s="7">
        <v>10.41</v>
      </c>
      <c r="E223" s="7">
        <v>0</v>
      </c>
      <c r="F223" s="7">
        <v>19.81</v>
      </c>
      <c r="G223" s="7">
        <v>19.81</v>
      </c>
      <c r="H223" s="7">
        <v>19.81</v>
      </c>
      <c r="I223" s="7"/>
      <c r="J223" s="8">
        <f>IF(D223=F223,0,1)</f>
        <v>1</v>
      </c>
      <c r="K223" s="9">
        <v>4448140059</v>
      </c>
      <c r="L223" s="9">
        <v>370593890</v>
      </c>
      <c r="M223" s="9">
        <v>33530400</v>
      </c>
      <c r="N223" s="9">
        <v>72122194</v>
      </c>
      <c r="O223" s="9">
        <f>L223+M223+N223</f>
        <v>476246484</v>
      </c>
      <c r="P223" s="9">
        <v>4924386543</v>
      </c>
      <c r="Q223" s="10">
        <v>90.3288</v>
      </c>
      <c r="R223" s="10">
        <v>9.671200000000001</v>
      </c>
      <c r="S223" s="11">
        <f>IF(J223=1,O223,0)</f>
        <v>476246484</v>
      </c>
      <c r="T223" s="12">
        <f>IF(D223&lt;16.28,K223,0)</f>
        <v>4448140059</v>
      </c>
      <c r="U223" s="13">
        <f>IF(F223&gt;16.28,O223,0)</f>
        <v>476246484</v>
      </c>
      <c r="V223" s="7"/>
    </row>
    <row r="224" ht="12.75" customHeight="1">
      <c r="A224" t="s" s="6">
        <v>695</v>
      </c>
      <c r="B224" t="s" s="6">
        <v>696</v>
      </c>
      <c r="C224" t="s" s="6">
        <v>18</v>
      </c>
      <c r="D224" s="7">
        <v>19.44</v>
      </c>
      <c r="E224" s="7">
        <v>0</v>
      </c>
      <c r="F224" s="7">
        <v>19.44</v>
      </c>
      <c r="G224" s="7">
        <v>19.44</v>
      </c>
      <c r="H224" s="7">
        <v>19.44</v>
      </c>
      <c r="I224" s="7"/>
      <c r="J224" s="8">
        <f>IF(D224=F224,0,1)</f>
        <v>0</v>
      </c>
      <c r="K224" s="9">
        <v>318719551</v>
      </c>
      <c r="L224" s="9">
        <v>18884216</v>
      </c>
      <c r="M224" s="9">
        <v>3044972</v>
      </c>
      <c r="N224" s="9">
        <v>12067507</v>
      </c>
      <c r="O224" s="9">
        <f>L224+M224+N224</f>
        <v>33996695</v>
      </c>
      <c r="P224" s="9">
        <v>352716246</v>
      </c>
      <c r="Q224" s="10">
        <v>90.36150000000001</v>
      </c>
      <c r="R224" s="10">
        <v>9.638500000000001</v>
      </c>
      <c r="S224" s="11">
        <f>IF(J224=1,O224,0)</f>
        <v>0</v>
      </c>
      <c r="T224" s="12">
        <f>IF(D224&lt;16.28,K224,0)</f>
        <v>0</v>
      </c>
      <c r="U224" s="13">
        <f>IF(F224&gt;16.28,O224,0)</f>
        <v>33996695</v>
      </c>
      <c r="V224" s="7"/>
    </row>
    <row r="225" ht="12.75" customHeight="1">
      <c r="A225" t="s" s="6">
        <v>59</v>
      </c>
      <c r="B225" t="s" s="6">
        <v>60</v>
      </c>
      <c r="C225" t="s" s="6">
        <v>18</v>
      </c>
      <c r="D225" s="7">
        <v>10.8</v>
      </c>
      <c r="E225" s="7">
        <v>0</v>
      </c>
      <c r="F225" s="7">
        <v>10.8</v>
      </c>
      <c r="G225" s="7">
        <v>10.8</v>
      </c>
      <c r="H225" s="7">
        <v>10.8</v>
      </c>
      <c r="I225" s="7"/>
      <c r="J225" s="8">
        <f>IF(D225=F225,0,1)</f>
        <v>0</v>
      </c>
      <c r="K225" s="9">
        <v>534222575</v>
      </c>
      <c r="L225" s="9">
        <v>18114270</v>
      </c>
      <c r="M225" s="9">
        <v>1858455</v>
      </c>
      <c r="N225" s="9">
        <v>36726552</v>
      </c>
      <c r="O225" s="9">
        <f>L225+M225+N225</f>
        <v>56699277</v>
      </c>
      <c r="P225" s="9">
        <v>590921852</v>
      </c>
      <c r="Q225" s="10">
        <v>90.4049</v>
      </c>
      <c r="R225" s="10">
        <v>9.5951</v>
      </c>
      <c r="S225" s="11">
        <f>IF(J225=1,O225,0)</f>
        <v>0</v>
      </c>
      <c r="T225" s="12">
        <f>IF(D225&lt;16.28,K225,0)</f>
        <v>534222575</v>
      </c>
      <c r="U225" s="13">
        <f>IF(F225&gt;16.28,O225,0)</f>
        <v>0</v>
      </c>
      <c r="V225" s="7"/>
    </row>
    <row r="226" ht="12.75" customHeight="1">
      <c r="A226" t="s" s="6">
        <v>251</v>
      </c>
      <c r="B226" t="s" s="6">
        <v>252</v>
      </c>
      <c r="C226" t="s" s="6">
        <v>18</v>
      </c>
      <c r="D226" s="7">
        <v>16.01</v>
      </c>
      <c r="E226" s="7">
        <v>0</v>
      </c>
      <c r="F226" s="7">
        <v>16.01</v>
      </c>
      <c r="G226" s="7">
        <v>16.01</v>
      </c>
      <c r="H226" s="7">
        <v>16.01</v>
      </c>
      <c r="I226" s="7"/>
      <c r="J226" s="8">
        <f>IF(D226=F226,0,1)</f>
        <v>0</v>
      </c>
      <c r="K226" s="9">
        <v>1051529282</v>
      </c>
      <c r="L226" s="9">
        <v>61919078</v>
      </c>
      <c r="M226" s="9">
        <v>30191300</v>
      </c>
      <c r="N226" s="9">
        <v>19351080</v>
      </c>
      <c r="O226" s="9">
        <f>L226+M226+N226</f>
        <v>111461458</v>
      </c>
      <c r="P226" s="9">
        <v>1162990740</v>
      </c>
      <c r="Q226" s="10">
        <v>90.416</v>
      </c>
      <c r="R226" s="10">
        <v>9.584</v>
      </c>
      <c r="S226" s="11">
        <f>IF(J226=1,O226,0)</f>
        <v>0</v>
      </c>
      <c r="T226" s="12">
        <f>IF(D226&lt;16.28,K226,0)</f>
        <v>1051529282</v>
      </c>
      <c r="U226" s="13">
        <f>IF(F226&gt;16.28,O226,0)</f>
        <v>0</v>
      </c>
      <c r="V226" s="7"/>
    </row>
    <row r="227" ht="12.75" customHeight="1">
      <c r="A227" t="s" s="6">
        <v>429</v>
      </c>
      <c r="B227" t="s" s="6">
        <v>430</v>
      </c>
      <c r="C227" t="s" s="6">
        <v>18</v>
      </c>
      <c r="D227" s="7">
        <v>10.52</v>
      </c>
      <c r="E227" s="7">
        <v>0</v>
      </c>
      <c r="F227" s="7">
        <v>19.95</v>
      </c>
      <c r="G227" s="7">
        <v>19.95</v>
      </c>
      <c r="H227" s="7">
        <v>19.95</v>
      </c>
      <c r="I227" s="7"/>
      <c r="J227" s="8">
        <f>IF(D227=F227,0,1)</f>
        <v>1</v>
      </c>
      <c r="K227" s="9">
        <v>31078907345</v>
      </c>
      <c r="L227" s="9">
        <v>2591419555</v>
      </c>
      <c r="M227" s="9">
        <v>199872600</v>
      </c>
      <c r="N227" s="9">
        <v>484176000</v>
      </c>
      <c r="O227" s="9">
        <f>L227+M227+N227</f>
        <v>3275468155</v>
      </c>
      <c r="P227" s="9">
        <v>34354375500</v>
      </c>
      <c r="Q227" s="10">
        <v>90.46559999999999</v>
      </c>
      <c r="R227" s="10">
        <v>9.5344</v>
      </c>
      <c r="S227" s="11">
        <f>IF(J227=1,O227,0)</f>
        <v>3275468155</v>
      </c>
      <c r="T227" s="12">
        <f>IF(D227&lt;16.28,K227,0)</f>
        <v>31078907345</v>
      </c>
      <c r="U227" s="13">
        <f>IF(F227&gt;16.28,O227,0)</f>
        <v>3275468155</v>
      </c>
      <c r="V227" s="7"/>
    </row>
    <row r="228" ht="12.75" customHeight="1">
      <c r="A228" t="s" s="6">
        <v>43</v>
      </c>
      <c r="B228" t="s" s="6">
        <v>44</v>
      </c>
      <c r="C228" t="s" s="6">
        <v>18</v>
      </c>
      <c r="D228" s="7">
        <v>15.88</v>
      </c>
      <c r="E228" s="7">
        <v>15.88</v>
      </c>
      <c r="F228" s="7">
        <v>15.88</v>
      </c>
      <c r="G228" s="7">
        <v>15.88</v>
      </c>
      <c r="H228" s="7">
        <v>15.88</v>
      </c>
      <c r="I228" s="7"/>
      <c r="J228" s="8">
        <f>IF(D228=F228,0,1)</f>
        <v>0</v>
      </c>
      <c r="K228" s="9">
        <v>3020388784</v>
      </c>
      <c r="L228" s="9">
        <v>175564446</v>
      </c>
      <c r="M228" s="9">
        <v>49839780</v>
      </c>
      <c r="N228" s="9">
        <v>92805280</v>
      </c>
      <c r="O228" s="9">
        <f>L228+M228+N228</f>
        <v>318209506</v>
      </c>
      <c r="P228" s="9">
        <v>3338769490</v>
      </c>
      <c r="Q228" s="10">
        <v>90.4693</v>
      </c>
      <c r="R228" s="10">
        <v>9.5307</v>
      </c>
      <c r="S228" s="11">
        <f>IF(J228=1,O228,0)</f>
        <v>0</v>
      </c>
      <c r="T228" s="12">
        <f>IF(D228&lt;16.28,K228,0)</f>
        <v>3020388784</v>
      </c>
      <c r="U228" s="13">
        <f>IF(F228&gt;16.28,O228,0)</f>
        <v>0</v>
      </c>
      <c r="V228" s="7"/>
    </row>
    <row r="229" ht="12.75" customHeight="1">
      <c r="A229" t="s" s="6">
        <v>423</v>
      </c>
      <c r="B229" t="s" s="6">
        <v>424</v>
      </c>
      <c r="C229" t="s" s="6">
        <v>18</v>
      </c>
      <c r="D229" s="7">
        <v>18.92</v>
      </c>
      <c r="E229" s="7">
        <v>0</v>
      </c>
      <c r="F229" s="7">
        <v>18.92</v>
      </c>
      <c r="G229" s="7">
        <v>18.92</v>
      </c>
      <c r="H229" s="7">
        <v>18.92</v>
      </c>
      <c r="I229" s="7"/>
      <c r="J229" s="8">
        <f>IF(D229=F229,0,1)</f>
        <v>0</v>
      </c>
      <c r="K229" s="9">
        <v>116518887</v>
      </c>
      <c r="L229" s="9">
        <v>1683241</v>
      </c>
      <c r="M229" s="9">
        <v>965700</v>
      </c>
      <c r="N229" s="9">
        <v>9467372</v>
      </c>
      <c r="O229" s="9">
        <f>L229+M229+N229</f>
        <v>12116313</v>
      </c>
      <c r="P229" s="9">
        <v>128635200</v>
      </c>
      <c r="Q229" s="10">
        <v>90.5809</v>
      </c>
      <c r="R229" s="10">
        <v>9.4191</v>
      </c>
      <c r="S229" s="11">
        <f>IF(J229=1,O229,0)</f>
        <v>0</v>
      </c>
      <c r="T229" s="12">
        <f>IF(D229&lt;16.28,K229,0)</f>
        <v>0</v>
      </c>
      <c r="U229" s="13">
        <f>IF(F229&gt;16.28,O229,0)</f>
        <v>12116313</v>
      </c>
      <c r="V229" s="7"/>
    </row>
    <row r="230" ht="12.75" customHeight="1">
      <c r="A230" t="s" s="6">
        <v>381</v>
      </c>
      <c r="B230" t="s" s="6">
        <v>382</v>
      </c>
      <c r="C230" t="s" s="6">
        <v>18</v>
      </c>
      <c r="D230" s="7">
        <v>17.79</v>
      </c>
      <c r="E230" s="7">
        <v>0</v>
      </c>
      <c r="F230" s="7">
        <v>17.79</v>
      </c>
      <c r="G230" s="7">
        <v>17.79</v>
      </c>
      <c r="H230" s="7">
        <v>17.79</v>
      </c>
      <c r="I230" s="7"/>
      <c r="J230" s="8">
        <f>IF(D230=F230,0,1)</f>
        <v>0</v>
      </c>
      <c r="K230" s="9">
        <v>65727141</v>
      </c>
      <c r="L230" s="9">
        <v>3132359</v>
      </c>
      <c r="M230" s="9">
        <v>24700</v>
      </c>
      <c r="N230" s="9">
        <v>3663744</v>
      </c>
      <c r="O230" s="9">
        <f>L230+M230+N230</f>
        <v>6820803</v>
      </c>
      <c r="P230" s="9">
        <v>72547944</v>
      </c>
      <c r="Q230" s="10">
        <v>90.59820000000001</v>
      </c>
      <c r="R230" s="10">
        <v>9.4018</v>
      </c>
      <c r="S230" s="11">
        <f>IF(J230=1,O230,0)</f>
        <v>0</v>
      </c>
      <c r="T230" s="12">
        <f>IF(D230&lt;16.28,K230,0)</f>
        <v>0</v>
      </c>
      <c r="U230" s="13">
        <f>IF(F230&gt;16.28,O230,0)</f>
        <v>6820803</v>
      </c>
      <c r="V230" s="7"/>
    </row>
    <row r="231" ht="12.75" customHeight="1">
      <c r="A231" t="s" s="6">
        <v>419</v>
      </c>
      <c r="B231" t="s" s="6">
        <v>420</v>
      </c>
      <c r="C231" t="s" s="6">
        <v>18</v>
      </c>
      <c r="D231" s="7">
        <v>16.25</v>
      </c>
      <c r="E231" s="7">
        <v>0</v>
      </c>
      <c r="F231" s="7">
        <v>16.25</v>
      </c>
      <c r="G231" s="7">
        <v>16.25</v>
      </c>
      <c r="H231" s="7">
        <v>16.25</v>
      </c>
      <c r="I231" s="7"/>
      <c r="J231" s="8">
        <f>IF(D231=F231,0,1)</f>
        <v>0</v>
      </c>
      <c r="K231" s="9">
        <v>118932645</v>
      </c>
      <c r="L231" s="9">
        <v>5559161</v>
      </c>
      <c r="M231" s="9">
        <v>555673</v>
      </c>
      <c r="N231" s="9">
        <v>6179116</v>
      </c>
      <c r="O231" s="9">
        <f>L231+M231+N231</f>
        <v>12293950</v>
      </c>
      <c r="P231" s="9">
        <v>131226595</v>
      </c>
      <c r="Q231" s="10">
        <v>90.6315</v>
      </c>
      <c r="R231" s="10">
        <v>9.368499999999999</v>
      </c>
      <c r="S231" s="11">
        <f>IF(J231=1,O231,0)</f>
        <v>0</v>
      </c>
      <c r="T231" s="12">
        <f>IF(D231&lt;16.28,K231,0)</f>
        <v>118932645</v>
      </c>
      <c r="U231" s="13">
        <f>IF(F231&gt;16.28,O231,0)</f>
        <v>0</v>
      </c>
      <c r="V231" s="7"/>
    </row>
    <row r="232" ht="12.75" customHeight="1">
      <c r="A232" t="s" s="6">
        <v>701</v>
      </c>
      <c r="B232" t="s" s="6">
        <v>702</v>
      </c>
      <c r="C232" t="s" s="6">
        <v>18</v>
      </c>
      <c r="D232" s="7">
        <v>15.11</v>
      </c>
      <c r="E232" s="7">
        <v>0</v>
      </c>
      <c r="F232" s="7">
        <v>15.11</v>
      </c>
      <c r="G232" s="7">
        <v>15.11</v>
      </c>
      <c r="H232" s="7">
        <v>15.11</v>
      </c>
      <c r="I232" s="7"/>
      <c r="J232" s="8">
        <f>IF(D232=F232,0,1)</f>
        <v>0</v>
      </c>
      <c r="K232" s="9">
        <v>825714959</v>
      </c>
      <c r="L232" s="9">
        <v>39953736</v>
      </c>
      <c r="M232" s="9">
        <v>14390200</v>
      </c>
      <c r="N232" s="9">
        <v>30974051</v>
      </c>
      <c r="O232" s="9">
        <f>L232+M232+N232</f>
        <v>85317987</v>
      </c>
      <c r="P232" s="9">
        <v>911032946</v>
      </c>
      <c r="Q232" s="10">
        <v>90.63500000000001</v>
      </c>
      <c r="R232" s="10">
        <v>9.365</v>
      </c>
      <c r="S232" s="11">
        <f>IF(J232=1,O232,0)</f>
        <v>0</v>
      </c>
      <c r="T232" s="12">
        <f>IF(D232&lt;16.28,K232,0)</f>
        <v>825714959</v>
      </c>
      <c r="U232" s="13">
        <f>IF(F232&gt;16.28,O232,0)</f>
        <v>0</v>
      </c>
      <c r="V232" s="7"/>
    </row>
    <row r="233" ht="12.75" customHeight="1">
      <c r="A233" t="s" s="6">
        <v>229</v>
      </c>
      <c r="B233" t="s" s="6">
        <v>230</v>
      </c>
      <c r="C233" t="s" s="6">
        <v>18</v>
      </c>
      <c r="D233" s="7">
        <v>11.73</v>
      </c>
      <c r="E233" s="7">
        <v>0</v>
      </c>
      <c r="F233" s="7">
        <v>12.12</v>
      </c>
      <c r="G233" s="7">
        <v>12.12</v>
      </c>
      <c r="H233" s="7">
        <v>12.12</v>
      </c>
      <c r="I233" s="7"/>
      <c r="J233" s="8">
        <f>IF(D233=F233,0,1)</f>
        <v>1</v>
      </c>
      <c r="K233" s="9">
        <v>7203438921</v>
      </c>
      <c r="L233" s="9">
        <v>397282949</v>
      </c>
      <c r="M233" s="9">
        <v>184194830</v>
      </c>
      <c r="N233" s="9">
        <v>162632360</v>
      </c>
      <c r="O233" s="9">
        <f>L233+M233+N233</f>
        <v>744110139</v>
      </c>
      <c r="P233" s="9">
        <v>7947549060</v>
      </c>
      <c r="Q233" s="10">
        <v>90.63720000000001</v>
      </c>
      <c r="R233" s="10">
        <v>9.3628</v>
      </c>
      <c r="S233" s="11">
        <f>IF(J233=1,O233,0)</f>
        <v>744110139</v>
      </c>
      <c r="T233" s="12">
        <f>IF(D233&lt;16.28,K233,0)</f>
        <v>7203438921</v>
      </c>
      <c r="U233" s="13">
        <f>IF(F233&gt;16.28,O233,0)</f>
        <v>0</v>
      </c>
      <c r="V233" s="7"/>
    </row>
    <row r="234" ht="12.75" customHeight="1">
      <c r="A234" t="s" s="6">
        <v>263</v>
      </c>
      <c r="B234" t="s" s="6">
        <v>264</v>
      </c>
      <c r="C234" t="s" s="6">
        <v>18</v>
      </c>
      <c r="D234" s="7">
        <v>14.7</v>
      </c>
      <c r="E234" s="7">
        <v>0</v>
      </c>
      <c r="F234" s="7">
        <v>14.7</v>
      </c>
      <c r="G234" s="7">
        <v>14.7</v>
      </c>
      <c r="H234" s="7">
        <v>14.7</v>
      </c>
      <c r="I234" s="7"/>
      <c r="J234" s="8">
        <f>IF(D234=F234,0,1)</f>
        <v>0</v>
      </c>
      <c r="K234" s="9">
        <v>272713075</v>
      </c>
      <c r="L234" s="9">
        <v>14099466</v>
      </c>
      <c r="M234" s="9">
        <v>2235100</v>
      </c>
      <c r="N234" s="9">
        <v>11347797</v>
      </c>
      <c r="O234" s="9">
        <f>L234+M234+N234</f>
        <v>27682363</v>
      </c>
      <c r="P234" s="9">
        <v>300395438</v>
      </c>
      <c r="Q234" s="10">
        <v>90.7847</v>
      </c>
      <c r="R234" s="10">
        <v>9.215299999999999</v>
      </c>
      <c r="S234" s="11">
        <f>IF(J234=1,O234,0)</f>
        <v>0</v>
      </c>
      <c r="T234" s="12">
        <f>IF(D234&lt;16.28,K234,0)</f>
        <v>272713075</v>
      </c>
      <c r="U234" s="13">
        <f>IF(F234&gt;16.28,O234,0)</f>
        <v>0</v>
      </c>
      <c r="V234" s="7"/>
    </row>
    <row r="235" ht="12.75" customHeight="1">
      <c r="A235" t="s" s="6">
        <v>403</v>
      </c>
      <c r="B235" t="s" s="6">
        <v>404</v>
      </c>
      <c r="C235" t="s" s="6">
        <v>18</v>
      </c>
      <c r="D235" s="7">
        <v>13.95</v>
      </c>
      <c r="E235" s="7">
        <v>0</v>
      </c>
      <c r="F235" s="7">
        <v>13.95</v>
      </c>
      <c r="G235" s="7">
        <v>13.95</v>
      </c>
      <c r="H235" s="7">
        <v>13.95</v>
      </c>
      <c r="I235" s="7"/>
      <c r="J235" s="8">
        <f>IF(D235=F235,0,1)</f>
        <v>0</v>
      </c>
      <c r="K235" s="9">
        <v>111695800</v>
      </c>
      <c r="L235" s="9">
        <v>1624730</v>
      </c>
      <c r="M235" s="9">
        <v>595900</v>
      </c>
      <c r="N235" s="9">
        <v>9067313</v>
      </c>
      <c r="O235" s="9">
        <f>L235+M235+N235</f>
        <v>11287943</v>
      </c>
      <c r="P235" s="9">
        <v>122983743</v>
      </c>
      <c r="Q235" s="10">
        <v>90.8216</v>
      </c>
      <c r="R235" s="10">
        <v>9.1784</v>
      </c>
      <c r="S235" s="11">
        <f>IF(J235=1,O235,0)</f>
        <v>0</v>
      </c>
      <c r="T235" s="12">
        <f>IF(D235&lt;16.28,K235,0)</f>
        <v>111695800</v>
      </c>
      <c r="U235" s="13">
        <f>IF(F235&gt;16.28,O235,0)</f>
        <v>0</v>
      </c>
      <c r="V235" s="7"/>
    </row>
    <row r="236" ht="12.75" customHeight="1">
      <c r="A236" t="s" s="6">
        <v>323</v>
      </c>
      <c r="B236" t="s" s="6">
        <v>324</v>
      </c>
      <c r="C236" t="s" s="6">
        <v>18</v>
      </c>
      <c r="D236" s="7">
        <v>18.84</v>
      </c>
      <c r="E236" s="7">
        <v>0</v>
      </c>
      <c r="F236" s="7">
        <v>18.84</v>
      </c>
      <c r="G236" s="7">
        <v>18.84</v>
      </c>
      <c r="H236" s="7">
        <v>18.84</v>
      </c>
      <c r="I236" s="7"/>
      <c r="J236" s="8">
        <f>IF(D236=F236,0,1)</f>
        <v>0</v>
      </c>
      <c r="K236" s="9">
        <v>277357450</v>
      </c>
      <c r="L236" s="9">
        <v>2296261</v>
      </c>
      <c r="M236" s="9">
        <v>851000</v>
      </c>
      <c r="N236" s="9">
        <v>24129751</v>
      </c>
      <c r="O236" s="9">
        <f>L236+M236+N236</f>
        <v>27277012</v>
      </c>
      <c r="P236" s="9">
        <v>304634462</v>
      </c>
      <c r="Q236" s="10">
        <v>91.04600000000001</v>
      </c>
      <c r="R236" s="10">
        <v>8.954000000000001</v>
      </c>
      <c r="S236" s="11">
        <f>IF(J236=1,O236,0)</f>
        <v>0</v>
      </c>
      <c r="T236" s="12">
        <f>IF(D236&lt;16.28,K236,0)</f>
        <v>0</v>
      </c>
      <c r="U236" s="13">
        <f>IF(F236&gt;16.28,O236,0)</f>
        <v>27277012</v>
      </c>
      <c r="V236" s="7"/>
    </row>
    <row r="237" ht="12.75" customHeight="1">
      <c r="A237" t="s" s="6">
        <v>339</v>
      </c>
      <c r="B237" t="s" s="6">
        <v>340</v>
      </c>
      <c r="C237" t="s" s="6">
        <v>18</v>
      </c>
      <c r="D237" s="7">
        <v>17.19</v>
      </c>
      <c r="E237" s="7">
        <v>0</v>
      </c>
      <c r="F237" s="7">
        <v>17.19</v>
      </c>
      <c r="G237" s="7">
        <v>17.19</v>
      </c>
      <c r="H237" s="7">
        <v>17.19</v>
      </c>
      <c r="I237" s="7"/>
      <c r="J237" s="8">
        <f>IF(D237=F237,0,1)</f>
        <v>0</v>
      </c>
      <c r="K237" s="9">
        <v>1587173648</v>
      </c>
      <c r="L237" s="9">
        <v>75178002</v>
      </c>
      <c r="M237" s="9">
        <v>24608600</v>
      </c>
      <c r="N237" s="9">
        <v>55708580</v>
      </c>
      <c r="O237" s="9">
        <f>L237+M237+N237</f>
        <v>155495182</v>
      </c>
      <c r="P237" s="9">
        <v>1742668830</v>
      </c>
      <c r="Q237" s="10">
        <v>91.0772</v>
      </c>
      <c r="R237" s="10">
        <v>8.922800000000001</v>
      </c>
      <c r="S237" s="11">
        <f>IF(J237=1,O237,0)</f>
        <v>0</v>
      </c>
      <c r="T237" s="12">
        <f>IF(D237&lt;16.28,K237,0)</f>
        <v>0</v>
      </c>
      <c r="U237" s="13">
        <f>IF(F237&gt;16.28,O237,0)</f>
        <v>155495182</v>
      </c>
      <c r="V237" s="7"/>
    </row>
    <row r="238" ht="12.75" customHeight="1">
      <c r="A238" t="s" s="6">
        <v>627</v>
      </c>
      <c r="B238" t="s" s="6">
        <v>628</v>
      </c>
      <c r="C238" t="s" s="6">
        <v>18</v>
      </c>
      <c r="D238" s="7">
        <v>18.52</v>
      </c>
      <c r="E238" s="7">
        <v>0</v>
      </c>
      <c r="F238" s="7">
        <v>18.52</v>
      </c>
      <c r="G238" s="7">
        <v>18.52</v>
      </c>
      <c r="H238" s="7">
        <v>18.52</v>
      </c>
      <c r="I238" s="7"/>
      <c r="J238" s="8">
        <f>IF(D238=F238,0,1)</f>
        <v>0</v>
      </c>
      <c r="K238" s="9">
        <v>178926560</v>
      </c>
      <c r="L238" s="9">
        <v>3101840</v>
      </c>
      <c r="M238" s="9">
        <v>1401260</v>
      </c>
      <c r="N238" s="9">
        <v>12937662</v>
      </c>
      <c r="O238" s="9">
        <f>L238+M238+N238</f>
        <v>17440762</v>
      </c>
      <c r="P238" s="9">
        <v>196367322</v>
      </c>
      <c r="Q238" s="10">
        <v>91.1183</v>
      </c>
      <c r="R238" s="10">
        <v>8.8817</v>
      </c>
      <c r="S238" s="11">
        <f>IF(J238=1,O238,0)</f>
        <v>0</v>
      </c>
      <c r="T238" s="12">
        <f>IF(D238&lt;16.28,K238,0)</f>
        <v>0</v>
      </c>
      <c r="U238" s="13">
        <f>IF(F238&gt;16.28,O238,0)</f>
        <v>17440762</v>
      </c>
      <c r="V238" s="7"/>
    </row>
    <row r="239" ht="12.75" customHeight="1">
      <c r="A239" t="s" s="6">
        <v>547</v>
      </c>
      <c r="B239" t="s" s="6">
        <v>548</v>
      </c>
      <c r="C239" t="s" s="6">
        <v>18</v>
      </c>
      <c r="D239" s="7">
        <v>19.75</v>
      </c>
      <c r="E239" s="7">
        <v>0</v>
      </c>
      <c r="F239" s="7">
        <v>19.75</v>
      </c>
      <c r="G239" s="7">
        <v>19.75</v>
      </c>
      <c r="H239" s="7">
        <v>19.75</v>
      </c>
      <c r="I239" s="7"/>
      <c r="J239" s="8">
        <f>IF(D239=F239,0,1)</f>
        <v>0</v>
      </c>
      <c r="K239" s="9">
        <v>3604489760</v>
      </c>
      <c r="L239" s="9">
        <v>171415840</v>
      </c>
      <c r="M239" s="9">
        <v>60789000</v>
      </c>
      <c r="N239" s="9">
        <v>118545410</v>
      </c>
      <c r="O239" s="9">
        <f>L239+M239+N239</f>
        <v>350750250</v>
      </c>
      <c r="P239" s="9">
        <v>3955240010</v>
      </c>
      <c r="Q239" s="10">
        <v>91.13200000000001</v>
      </c>
      <c r="R239" s="10">
        <v>8.868</v>
      </c>
      <c r="S239" s="11">
        <f>IF(J239=1,O239,0)</f>
        <v>0</v>
      </c>
      <c r="T239" s="12">
        <f>IF(D239&lt;16.28,K239,0)</f>
        <v>0</v>
      </c>
      <c r="U239" s="13">
        <f>IF(F239&gt;16.28,O239,0)</f>
        <v>350750250</v>
      </c>
      <c r="V239" s="7"/>
    </row>
    <row r="240" ht="12.75" customHeight="1">
      <c r="A240" t="s" s="6">
        <v>199</v>
      </c>
      <c r="B240" t="s" s="6">
        <v>200</v>
      </c>
      <c r="C240" t="s" s="6">
        <v>18</v>
      </c>
      <c r="D240" s="7">
        <v>15.7</v>
      </c>
      <c r="E240" s="7">
        <v>0</v>
      </c>
      <c r="F240" s="7">
        <v>15.7</v>
      </c>
      <c r="G240" s="7">
        <v>15.7</v>
      </c>
      <c r="H240" s="7">
        <v>15.7</v>
      </c>
      <c r="I240" s="7"/>
      <c r="J240" s="8">
        <f>IF(D240=F240,0,1)</f>
        <v>0</v>
      </c>
      <c r="K240" s="9">
        <v>919350870</v>
      </c>
      <c r="L240" s="9">
        <v>57655166</v>
      </c>
      <c r="M240" s="9">
        <v>15861495</v>
      </c>
      <c r="N240" s="9">
        <v>15856220</v>
      </c>
      <c r="O240" s="9">
        <f>L240+M240+N240</f>
        <v>89372881</v>
      </c>
      <c r="P240" s="9">
        <v>1008723751</v>
      </c>
      <c r="Q240" s="10">
        <v>91.14</v>
      </c>
      <c r="R240" s="10">
        <v>8.859999999999999</v>
      </c>
      <c r="S240" s="11">
        <f>IF(J240=1,O240,0)</f>
        <v>0</v>
      </c>
      <c r="T240" s="12">
        <f>IF(D240&lt;16.28,K240,0)</f>
        <v>919350870</v>
      </c>
      <c r="U240" s="13">
        <f>IF(F240&gt;16.28,O240,0)</f>
        <v>0</v>
      </c>
      <c r="V240" s="7"/>
    </row>
    <row r="241" ht="12.75" customHeight="1">
      <c r="A241" t="s" s="6">
        <v>133</v>
      </c>
      <c r="B241" t="s" s="6">
        <v>134</v>
      </c>
      <c r="C241" t="s" s="6">
        <v>18</v>
      </c>
      <c r="D241" s="7">
        <v>19.18</v>
      </c>
      <c r="E241" s="7">
        <v>0</v>
      </c>
      <c r="F241" s="7">
        <v>19.18</v>
      </c>
      <c r="G241" s="7">
        <v>19.18</v>
      </c>
      <c r="H241" s="7">
        <v>19.18</v>
      </c>
      <c r="I241" s="7"/>
      <c r="J241" s="8">
        <f>IF(D241=F241,0,1)</f>
        <v>0</v>
      </c>
      <c r="K241" s="9">
        <v>132988846</v>
      </c>
      <c r="L241" s="9">
        <v>5696861</v>
      </c>
      <c r="M241" s="9">
        <v>2054714</v>
      </c>
      <c r="N241" s="9">
        <v>5016525</v>
      </c>
      <c r="O241" s="9">
        <f>L241+M241+N241</f>
        <v>12768100</v>
      </c>
      <c r="P241" s="9">
        <v>145756946</v>
      </c>
      <c r="Q241" s="10">
        <v>91.2401</v>
      </c>
      <c r="R241" s="10">
        <v>8.7599</v>
      </c>
      <c r="S241" s="11">
        <f>IF(J241=1,O241,0)</f>
        <v>0</v>
      </c>
      <c r="T241" s="12">
        <f>IF(D241&lt;16.28,K241,0)</f>
        <v>0</v>
      </c>
      <c r="U241" s="13">
        <f>IF(F241&gt;16.28,O241,0)</f>
        <v>12768100</v>
      </c>
      <c r="V241" s="7"/>
    </row>
    <row r="242" ht="12.75" customHeight="1">
      <c r="A242" t="s" s="6">
        <v>717</v>
      </c>
      <c r="B242" t="s" s="6">
        <v>718</v>
      </c>
      <c r="C242" t="s" s="6">
        <v>18</v>
      </c>
      <c r="D242" s="7">
        <v>9.18</v>
      </c>
      <c r="E242" s="7">
        <v>0</v>
      </c>
      <c r="F242" s="7">
        <v>9.18</v>
      </c>
      <c r="G242" s="7">
        <v>9.18</v>
      </c>
      <c r="H242" s="7">
        <v>9.18</v>
      </c>
      <c r="I242" s="7"/>
      <c r="J242" s="8">
        <f>IF(D242=F242,0,1)</f>
        <v>0</v>
      </c>
      <c r="K242" s="9">
        <v>6888489908</v>
      </c>
      <c r="L242" s="9">
        <v>411514367</v>
      </c>
      <c r="M242" s="9">
        <v>33013200</v>
      </c>
      <c r="N242" s="9">
        <v>214526300</v>
      </c>
      <c r="O242" s="9">
        <f>L242+M242+N242</f>
        <v>659053867</v>
      </c>
      <c r="P242" s="9">
        <v>7547543775</v>
      </c>
      <c r="Q242" s="10">
        <v>91.268</v>
      </c>
      <c r="R242" s="10">
        <v>8.731999999999999</v>
      </c>
      <c r="S242" s="11">
        <f>IF(J242=1,O242,0)</f>
        <v>0</v>
      </c>
      <c r="T242" s="12">
        <f>IF(D242&lt;16.28,K242,0)</f>
        <v>6888489908</v>
      </c>
      <c r="U242" s="13">
        <f>IF(F242&gt;16.28,O242,0)</f>
        <v>0</v>
      </c>
      <c r="V242" s="7"/>
    </row>
    <row r="243" ht="12.75" customHeight="1">
      <c r="A243" t="s" s="6">
        <v>603</v>
      </c>
      <c r="B243" t="s" s="6">
        <v>604</v>
      </c>
      <c r="C243" t="s" s="6">
        <v>18</v>
      </c>
      <c r="D243" s="7">
        <v>15.24</v>
      </c>
      <c r="E243" s="7">
        <v>0</v>
      </c>
      <c r="F243" s="7">
        <v>15.24</v>
      </c>
      <c r="G243" s="7">
        <v>15.24</v>
      </c>
      <c r="H243" s="7">
        <v>15.24</v>
      </c>
      <c r="I243" s="7"/>
      <c r="J243" s="8">
        <f>IF(D243=F243,0,1)</f>
        <v>0</v>
      </c>
      <c r="K243" s="9">
        <v>764642140</v>
      </c>
      <c r="L243" s="9">
        <v>41994407</v>
      </c>
      <c r="M243" s="9">
        <v>18695900</v>
      </c>
      <c r="N243" s="9">
        <v>10683292</v>
      </c>
      <c r="O243" s="9">
        <f>L243+M243+N243</f>
        <v>71373599</v>
      </c>
      <c r="P243" s="9">
        <v>836015739</v>
      </c>
      <c r="Q243" s="10">
        <v>91.46259999999999</v>
      </c>
      <c r="R243" s="10">
        <v>8.5374</v>
      </c>
      <c r="S243" s="11">
        <f>IF(J243=1,O243,0)</f>
        <v>0</v>
      </c>
      <c r="T243" s="12">
        <f>IF(D243&lt;16.28,K243,0)</f>
        <v>764642140</v>
      </c>
      <c r="U243" s="13">
        <f>IF(F243&gt;16.28,O243,0)</f>
        <v>0</v>
      </c>
      <c r="V243" s="7"/>
    </row>
    <row r="244" ht="12.75" customHeight="1">
      <c r="A244" t="s" s="6">
        <v>237</v>
      </c>
      <c r="B244" t="s" s="6">
        <v>238</v>
      </c>
      <c r="C244" t="s" s="6">
        <v>18</v>
      </c>
      <c r="D244" s="7">
        <v>19.06</v>
      </c>
      <c r="E244" s="7">
        <v>0</v>
      </c>
      <c r="F244" s="7">
        <v>19.06</v>
      </c>
      <c r="G244" s="7">
        <v>19.06</v>
      </c>
      <c r="H244" s="7">
        <v>19.06</v>
      </c>
      <c r="I244" s="7"/>
      <c r="J244" s="8">
        <f>IF(D244=F244,0,1)</f>
        <v>0</v>
      </c>
      <c r="K244" s="9">
        <v>682696163</v>
      </c>
      <c r="L244" s="9">
        <v>29314741</v>
      </c>
      <c r="M244" s="9">
        <v>6824400</v>
      </c>
      <c r="N244" s="9">
        <v>26554957</v>
      </c>
      <c r="O244" s="9">
        <f>L244+M244+N244</f>
        <v>62694098</v>
      </c>
      <c r="P244" s="9">
        <v>745390261</v>
      </c>
      <c r="Q244" s="10">
        <v>91.5891</v>
      </c>
      <c r="R244" s="10">
        <v>8.4109</v>
      </c>
      <c r="S244" s="11">
        <f>IF(J244=1,O244,0)</f>
        <v>0</v>
      </c>
      <c r="T244" s="12">
        <f>IF(D244&lt;16.28,K244,0)</f>
        <v>0</v>
      </c>
      <c r="U244" s="13">
        <f>IF(F244&gt;16.28,O244,0)</f>
        <v>62694098</v>
      </c>
      <c r="V244" s="7"/>
    </row>
    <row r="245" ht="12.75" customHeight="1">
      <c r="A245" t="s" s="6">
        <v>359</v>
      </c>
      <c r="B245" t="s" s="6">
        <v>360</v>
      </c>
      <c r="C245" t="s" s="6">
        <v>18</v>
      </c>
      <c r="D245" s="7">
        <v>8.029999999999999</v>
      </c>
      <c r="E245" s="7">
        <v>8.029999999999999</v>
      </c>
      <c r="F245" s="7">
        <v>8.029999999999999</v>
      </c>
      <c r="G245" s="7">
        <v>8.029999999999999</v>
      </c>
      <c r="H245" s="7">
        <v>8.029999999999999</v>
      </c>
      <c r="I245" s="7"/>
      <c r="J245" s="8">
        <f>IF(D245=F245,0,1)</f>
        <v>0</v>
      </c>
      <c r="K245" s="9">
        <v>6046796314</v>
      </c>
      <c r="L245" s="9">
        <v>408526796</v>
      </c>
      <c r="M245" s="9">
        <v>41781100</v>
      </c>
      <c r="N245" s="9">
        <v>102763140</v>
      </c>
      <c r="O245" s="9">
        <f>L245+M245+N245</f>
        <v>553071036</v>
      </c>
      <c r="P245" s="9">
        <v>6601776250</v>
      </c>
      <c r="Q245" s="10">
        <v>91.6224</v>
      </c>
      <c r="R245" s="10">
        <v>8.377599999999999</v>
      </c>
      <c r="S245" s="11">
        <f>IF(J245=1,O245,0)</f>
        <v>0</v>
      </c>
      <c r="T245" s="12">
        <f>IF(D245&lt;16.28,K245,0)</f>
        <v>6046796314</v>
      </c>
      <c r="U245" s="13">
        <f>IF(F245&gt;16.28,O245,0)</f>
        <v>0</v>
      </c>
      <c r="V245" s="7"/>
    </row>
    <row r="246" ht="12.75" customHeight="1">
      <c r="A246" t="s" s="6">
        <v>509</v>
      </c>
      <c r="B246" t="s" s="6">
        <v>510</v>
      </c>
      <c r="C246" t="s" s="6">
        <v>18</v>
      </c>
      <c r="D246" s="7">
        <v>12.67</v>
      </c>
      <c r="E246" s="7">
        <v>0</v>
      </c>
      <c r="F246" s="7">
        <v>12.67</v>
      </c>
      <c r="G246" s="7">
        <v>12.67</v>
      </c>
      <c r="H246" s="7">
        <v>12.67</v>
      </c>
      <c r="I246" s="7"/>
      <c r="J246" s="8">
        <f>IF(D246=F246,0,1)</f>
        <v>0</v>
      </c>
      <c r="K246" s="9">
        <v>2043043026</v>
      </c>
      <c r="L246" s="9">
        <v>76370574</v>
      </c>
      <c r="M246" s="9">
        <v>18040400</v>
      </c>
      <c r="N246" s="9">
        <v>92228297</v>
      </c>
      <c r="O246" s="9">
        <f>L246+M246+N246</f>
        <v>186639271</v>
      </c>
      <c r="P246" s="9">
        <v>2229682297</v>
      </c>
      <c r="Q246" s="10">
        <v>91.6293</v>
      </c>
      <c r="R246" s="10">
        <v>8.370699999999999</v>
      </c>
      <c r="S246" s="11">
        <f>IF(J246=1,O246,0)</f>
        <v>0</v>
      </c>
      <c r="T246" s="12">
        <f>IF(D246&lt;16.28,K246,0)</f>
        <v>2043043026</v>
      </c>
      <c r="U246" s="13">
        <f>IF(F246&gt;16.28,O246,0)</f>
        <v>0</v>
      </c>
      <c r="V246" s="7"/>
    </row>
    <row r="247" ht="12.75" customHeight="1">
      <c r="A247" t="s" s="6">
        <v>541</v>
      </c>
      <c r="B247" t="s" s="6">
        <v>542</v>
      </c>
      <c r="C247" t="s" s="6">
        <v>18</v>
      </c>
      <c r="D247" s="7">
        <v>14.4</v>
      </c>
      <c r="E247" s="7">
        <v>0</v>
      </c>
      <c r="F247" s="7">
        <v>14.4</v>
      </c>
      <c r="G247" s="7">
        <v>14.4</v>
      </c>
      <c r="H247" s="7">
        <v>14.4</v>
      </c>
      <c r="I247" s="7"/>
      <c r="J247" s="8">
        <f>IF(D247=F247,0,1)</f>
        <v>0</v>
      </c>
      <c r="K247" s="9">
        <v>70537665</v>
      </c>
      <c r="L247" s="9">
        <v>655402</v>
      </c>
      <c r="M247" s="9">
        <v>770900</v>
      </c>
      <c r="N247" s="9">
        <v>4977733</v>
      </c>
      <c r="O247" s="9">
        <f>L247+M247+N247</f>
        <v>6404035</v>
      </c>
      <c r="P247" s="9">
        <v>76941700</v>
      </c>
      <c r="Q247" s="10">
        <v>91.6768</v>
      </c>
      <c r="R247" s="10">
        <v>8.3232</v>
      </c>
      <c r="S247" s="11">
        <f>IF(J247=1,O247,0)</f>
        <v>0</v>
      </c>
      <c r="T247" s="12">
        <f>IF(D247&lt;16.28,K247,0)</f>
        <v>70537665</v>
      </c>
      <c r="U247" s="13">
        <f>IF(F247&gt;16.28,O247,0)</f>
        <v>0</v>
      </c>
      <c r="V247" s="7"/>
    </row>
    <row r="248" ht="12.75" customHeight="1">
      <c r="A248" t="s" s="6">
        <v>619</v>
      </c>
      <c r="B248" t="s" s="6">
        <v>620</v>
      </c>
      <c r="C248" t="s" s="6">
        <v>18</v>
      </c>
      <c r="D248" s="7">
        <v>6.72</v>
      </c>
      <c r="E248" s="7">
        <v>0</v>
      </c>
      <c r="F248" s="7">
        <v>6.72</v>
      </c>
      <c r="G248" s="7">
        <v>6.72</v>
      </c>
      <c r="H248" s="7">
        <v>6.72</v>
      </c>
      <c r="I248" s="7"/>
      <c r="J248" s="8">
        <f>IF(D248=F248,0,1)</f>
        <v>0</v>
      </c>
      <c r="K248" s="9">
        <v>199690452</v>
      </c>
      <c r="L248" s="9">
        <v>1116928</v>
      </c>
      <c r="M248" s="9">
        <v>17200</v>
      </c>
      <c r="N248" s="9">
        <v>16808120</v>
      </c>
      <c r="O248" s="9">
        <f>L248+M248+N248</f>
        <v>17942248</v>
      </c>
      <c r="P248" s="9">
        <v>217632700</v>
      </c>
      <c r="Q248" s="10">
        <v>91.7557</v>
      </c>
      <c r="R248" s="10">
        <v>8.244300000000001</v>
      </c>
      <c r="S248" s="11">
        <f>IF(J248=1,O248,0)</f>
        <v>0</v>
      </c>
      <c r="T248" s="12">
        <f>IF(D248&lt;16.28,K248,0)</f>
        <v>199690452</v>
      </c>
      <c r="U248" s="13">
        <f>IF(F248&gt;16.28,O248,0)</f>
        <v>0</v>
      </c>
      <c r="V248" s="7"/>
    </row>
    <row r="249" ht="12.75" customHeight="1">
      <c r="A249" t="s" s="6">
        <v>173</v>
      </c>
      <c r="B249" t="s" s="6">
        <v>174</v>
      </c>
      <c r="C249" t="s" s="6">
        <v>18</v>
      </c>
      <c r="D249" s="7">
        <v>12.29</v>
      </c>
      <c r="E249" s="7">
        <v>0</v>
      </c>
      <c r="F249" s="7">
        <v>12.29</v>
      </c>
      <c r="G249" s="7">
        <v>12.29</v>
      </c>
      <c r="H249" s="7">
        <v>12.29</v>
      </c>
      <c r="I249" s="7"/>
      <c r="J249" s="8">
        <f>IF(D249=F249,0,1)</f>
        <v>0</v>
      </c>
      <c r="K249" s="9">
        <v>4147212836</v>
      </c>
      <c r="L249" s="9">
        <v>200298761</v>
      </c>
      <c r="M249" s="9">
        <v>59455200</v>
      </c>
      <c r="N249" s="9">
        <v>110864520</v>
      </c>
      <c r="O249" s="9">
        <f>L249+M249+N249</f>
        <v>370618481</v>
      </c>
      <c r="P249" s="9">
        <v>4517831317</v>
      </c>
      <c r="Q249" s="10">
        <v>91.79649999999999</v>
      </c>
      <c r="R249" s="10">
        <v>8.2035</v>
      </c>
      <c r="S249" s="11">
        <f>IF(J249=1,O249,0)</f>
        <v>0</v>
      </c>
      <c r="T249" s="12">
        <f>IF(D249&lt;16.28,K249,0)</f>
        <v>4147212836</v>
      </c>
      <c r="U249" s="13">
        <f>IF(F249&gt;16.28,O249,0)</f>
        <v>0</v>
      </c>
      <c r="V249" s="7"/>
    </row>
    <row r="250" ht="12.75" customHeight="1">
      <c r="A250" t="s" s="6">
        <v>565</v>
      </c>
      <c r="B250" t="s" s="6">
        <v>566</v>
      </c>
      <c r="C250" t="s" s="6">
        <v>18</v>
      </c>
      <c r="D250" s="7">
        <v>16.45</v>
      </c>
      <c r="E250" s="7">
        <v>16.45</v>
      </c>
      <c r="F250" s="7">
        <v>16.45</v>
      </c>
      <c r="G250" s="7">
        <v>16.45</v>
      </c>
      <c r="H250" s="7">
        <v>16.45</v>
      </c>
      <c r="I250" s="7"/>
      <c r="J250" s="8">
        <f>IF(D250=F250,0,1)</f>
        <v>0</v>
      </c>
      <c r="K250" s="9">
        <v>1727170944</v>
      </c>
      <c r="L250" s="9">
        <v>69922005</v>
      </c>
      <c r="M250" s="9">
        <v>42714500</v>
      </c>
      <c r="N250" s="9">
        <v>41409202</v>
      </c>
      <c r="O250" s="9">
        <f>L250+M250+N250</f>
        <v>154045707</v>
      </c>
      <c r="P250" s="9">
        <v>1881582251</v>
      </c>
      <c r="Q250" s="10">
        <v>91.813</v>
      </c>
      <c r="R250" s="10">
        <v>8.186999999999999</v>
      </c>
      <c r="S250" s="11">
        <f>IF(J250=1,O250,0)</f>
        <v>0</v>
      </c>
      <c r="T250" s="12">
        <f>IF(D250&lt;16.28,K250,0)</f>
        <v>0</v>
      </c>
      <c r="U250" s="13">
        <f>IF(F250&gt;16.28,O250,0)</f>
        <v>154045707</v>
      </c>
      <c r="V250" s="7"/>
    </row>
    <row r="251" ht="12.75" customHeight="1">
      <c r="A251" t="s" s="6">
        <v>389</v>
      </c>
      <c r="B251" t="s" s="6">
        <v>390</v>
      </c>
      <c r="C251" t="s" s="6">
        <v>18</v>
      </c>
      <c r="D251" s="7">
        <v>18.88</v>
      </c>
      <c r="E251" s="7">
        <v>0</v>
      </c>
      <c r="F251" s="7">
        <v>18.88</v>
      </c>
      <c r="G251" s="7">
        <v>18.88</v>
      </c>
      <c r="H251" s="7">
        <v>18.88</v>
      </c>
      <c r="I251" s="7"/>
      <c r="J251" s="8">
        <f>IF(D251=F251,0,1)</f>
        <v>0</v>
      </c>
      <c r="K251" s="9">
        <v>1412367349</v>
      </c>
      <c r="L251" s="9">
        <v>71542997</v>
      </c>
      <c r="M251" s="9">
        <v>16433700</v>
      </c>
      <c r="N251" s="9">
        <v>37309000</v>
      </c>
      <c r="O251" s="9">
        <f>L251+M251+N251</f>
        <v>125285697</v>
      </c>
      <c r="P251" s="9">
        <v>1537653046</v>
      </c>
      <c r="Q251" s="10">
        <v>91.85209999999999</v>
      </c>
      <c r="R251" s="10">
        <v>8.1479</v>
      </c>
      <c r="S251" s="11">
        <f>IF(J251=1,O251,0)</f>
        <v>0</v>
      </c>
      <c r="T251" s="12">
        <f>IF(D251&lt;16.28,K251,0)</f>
        <v>0</v>
      </c>
      <c r="U251" s="13">
        <f>IF(F251&gt;16.28,O251,0)</f>
        <v>125285697</v>
      </c>
      <c r="V251" s="7"/>
    </row>
    <row r="252" ht="12.75" customHeight="1">
      <c r="A252" t="s" s="6">
        <v>149</v>
      </c>
      <c r="B252" t="s" s="6">
        <v>150</v>
      </c>
      <c r="C252" t="s" s="6">
        <v>18</v>
      </c>
      <c r="D252" s="7">
        <v>14.76</v>
      </c>
      <c r="E252" s="7">
        <v>0</v>
      </c>
      <c r="F252" s="7">
        <v>14.76</v>
      </c>
      <c r="G252" s="7">
        <v>14.76</v>
      </c>
      <c r="H252" s="7">
        <v>14.76</v>
      </c>
      <c r="I252" s="7"/>
      <c r="J252" s="8">
        <f>IF(D252=F252,0,1)</f>
        <v>0</v>
      </c>
      <c r="K252" s="9">
        <v>6273795195</v>
      </c>
      <c r="L252" s="9">
        <v>467433969</v>
      </c>
      <c r="M252" s="9">
        <v>26535600</v>
      </c>
      <c r="N252" s="9">
        <v>59116970</v>
      </c>
      <c r="O252" s="9">
        <f>L252+M252+N252</f>
        <v>553086539</v>
      </c>
      <c r="P252" s="9">
        <v>6826881734</v>
      </c>
      <c r="Q252" s="10">
        <v>91.8984</v>
      </c>
      <c r="R252" s="10">
        <v>8.101599999999999</v>
      </c>
      <c r="S252" s="11">
        <f>IF(J252=1,O252,0)</f>
        <v>0</v>
      </c>
      <c r="T252" s="12">
        <f>IF(D252&lt;16.28,K252,0)</f>
        <v>6273795195</v>
      </c>
      <c r="U252" s="13">
        <f>IF(F252&gt;16.28,O252,0)</f>
        <v>0</v>
      </c>
      <c r="V252" s="7"/>
    </row>
    <row r="253" ht="12.75" customHeight="1">
      <c r="A253" t="s" s="6">
        <v>475</v>
      </c>
      <c r="B253" t="s" s="6">
        <v>476</v>
      </c>
      <c r="C253" t="s" s="6">
        <v>18</v>
      </c>
      <c r="D253" s="7">
        <v>20.56</v>
      </c>
      <c r="E253" s="7">
        <v>0</v>
      </c>
      <c r="F253" s="7">
        <v>20.56</v>
      </c>
      <c r="G253" s="7">
        <v>20.56</v>
      </c>
      <c r="H253" s="7">
        <v>20.56</v>
      </c>
      <c r="I253" s="7"/>
      <c r="J253" s="8">
        <f>IF(D253=F253,0,1)</f>
        <v>0</v>
      </c>
      <c r="K253" s="9">
        <v>183391900</v>
      </c>
      <c r="L253" s="9">
        <v>1932500</v>
      </c>
      <c r="M253" s="9">
        <v>906000</v>
      </c>
      <c r="N253" s="9">
        <v>13247100</v>
      </c>
      <c r="O253" s="9">
        <f>L253+M253+N253</f>
        <v>16085600</v>
      </c>
      <c r="P253" s="9">
        <v>199477500</v>
      </c>
      <c r="Q253" s="10">
        <v>91.9361</v>
      </c>
      <c r="R253" s="10">
        <v>8.0639</v>
      </c>
      <c r="S253" s="11">
        <f>IF(J253=1,O253,0)</f>
        <v>0</v>
      </c>
      <c r="T253" s="12">
        <f>IF(D253&lt;16.28,K253,0)</f>
        <v>0</v>
      </c>
      <c r="U253" s="13">
        <f>IF(F253&gt;16.28,O253,0)</f>
        <v>16085600</v>
      </c>
      <c r="V253" s="7"/>
    </row>
    <row r="254" ht="12.75" customHeight="1">
      <c r="A254" t="s" s="6">
        <v>683</v>
      </c>
      <c r="B254" t="s" s="6">
        <v>684</v>
      </c>
      <c r="C254" t="s" s="6">
        <v>18</v>
      </c>
      <c r="D254" s="7">
        <v>8.48</v>
      </c>
      <c r="E254" s="7">
        <v>0</v>
      </c>
      <c r="F254" s="7">
        <v>8.48</v>
      </c>
      <c r="G254" s="7">
        <v>8.48</v>
      </c>
      <c r="H254" s="7">
        <v>8.48</v>
      </c>
      <c r="I254" s="7"/>
      <c r="J254" s="8">
        <f>IF(D254=F254,0,1)</f>
        <v>0</v>
      </c>
      <c r="K254" s="9">
        <v>3723707143</v>
      </c>
      <c r="L254" s="9">
        <v>203451367</v>
      </c>
      <c r="M254" s="9">
        <v>19286810</v>
      </c>
      <c r="N254" s="9">
        <v>103126410</v>
      </c>
      <c r="O254" s="9">
        <f>L254+M254+N254</f>
        <v>325864587</v>
      </c>
      <c r="P254" s="9">
        <v>4049571730</v>
      </c>
      <c r="Q254" s="10">
        <v>91.95310000000001</v>
      </c>
      <c r="R254" s="10">
        <v>8.046900000000001</v>
      </c>
      <c r="S254" s="11">
        <f>IF(J254=1,O254,0)</f>
        <v>0</v>
      </c>
      <c r="T254" s="12">
        <f>IF(D254&lt;16.28,K254,0)</f>
        <v>3723707143</v>
      </c>
      <c r="U254" s="13">
        <f>IF(F254&gt;16.28,O254,0)</f>
        <v>0</v>
      </c>
      <c r="V254" s="7"/>
    </row>
    <row r="255" ht="12.75" customHeight="1">
      <c r="A255" t="s" s="6">
        <v>459</v>
      </c>
      <c r="B255" t="s" s="6">
        <v>460</v>
      </c>
      <c r="C255" t="s" s="6">
        <v>18</v>
      </c>
      <c r="D255" s="7">
        <v>12.72</v>
      </c>
      <c r="E255" s="7">
        <v>0</v>
      </c>
      <c r="F255" s="7">
        <v>12.72</v>
      </c>
      <c r="G255" s="7">
        <v>12.72</v>
      </c>
      <c r="H255" s="7">
        <v>12.72</v>
      </c>
      <c r="I255" s="7"/>
      <c r="J255" s="8">
        <f>IF(D255=F255,0,1)</f>
        <v>0</v>
      </c>
      <c r="K255" s="9">
        <v>235346195</v>
      </c>
      <c r="L255" s="9">
        <v>5744075</v>
      </c>
      <c r="M255" s="9">
        <v>1305100</v>
      </c>
      <c r="N255" s="9">
        <v>13029512</v>
      </c>
      <c r="O255" s="9">
        <f>L255+M255+N255</f>
        <v>20078687</v>
      </c>
      <c r="P255" s="9">
        <v>255424882</v>
      </c>
      <c r="Q255" s="10">
        <v>92.1391</v>
      </c>
      <c r="R255" s="10">
        <v>7.8609</v>
      </c>
      <c r="S255" s="11">
        <f>IF(J255=1,O255,0)</f>
        <v>0</v>
      </c>
      <c r="T255" s="12">
        <f>IF(D255&lt;16.28,K255,0)</f>
        <v>235346195</v>
      </c>
      <c r="U255" s="13">
        <f>IF(F255&gt;16.28,O255,0)</f>
        <v>0</v>
      </c>
      <c r="V255" s="7"/>
    </row>
    <row r="256" ht="12.75" customHeight="1">
      <c r="A256" t="s" s="6">
        <v>613</v>
      </c>
      <c r="B256" t="s" s="6">
        <v>614</v>
      </c>
      <c r="C256" t="s" s="6">
        <v>18</v>
      </c>
      <c r="D256" s="7">
        <v>17.61</v>
      </c>
      <c r="E256" s="7">
        <v>0</v>
      </c>
      <c r="F256" s="7">
        <v>17.61</v>
      </c>
      <c r="G256" s="7">
        <v>17.61</v>
      </c>
      <c r="H256" s="7">
        <v>17.61</v>
      </c>
      <c r="I256" s="7"/>
      <c r="J256" s="8">
        <f>IF(D256=F256,0,1)</f>
        <v>0</v>
      </c>
      <c r="K256" s="9">
        <v>1045504685</v>
      </c>
      <c r="L256" s="9">
        <v>36961238</v>
      </c>
      <c r="M256" s="9">
        <v>20452800</v>
      </c>
      <c r="N256" s="9">
        <v>30544620</v>
      </c>
      <c r="O256" s="9">
        <f>L256+M256+N256</f>
        <v>87958658</v>
      </c>
      <c r="P256" s="9">
        <v>1133463343</v>
      </c>
      <c r="Q256" s="10">
        <v>92.2398</v>
      </c>
      <c r="R256" s="10">
        <v>7.7602</v>
      </c>
      <c r="S256" s="11">
        <f>IF(J256=1,O256,0)</f>
        <v>0</v>
      </c>
      <c r="T256" s="12">
        <f>IF(D256&lt;16.28,K256,0)</f>
        <v>0</v>
      </c>
      <c r="U256" s="13">
        <f>IF(F256&gt;16.28,O256,0)</f>
        <v>87958658</v>
      </c>
      <c r="V256" s="7"/>
    </row>
    <row r="257" ht="12.75" customHeight="1">
      <c r="A257" t="s" s="6">
        <v>391</v>
      </c>
      <c r="B257" t="s" s="6">
        <v>392</v>
      </c>
      <c r="C257" t="s" s="6">
        <v>18</v>
      </c>
      <c r="D257" s="7">
        <v>15.11</v>
      </c>
      <c r="E257" s="7">
        <v>0</v>
      </c>
      <c r="F257" s="7">
        <v>15.11</v>
      </c>
      <c r="G257" s="7">
        <v>15.11</v>
      </c>
      <c r="H257" s="7">
        <v>15.11</v>
      </c>
      <c r="I257" s="7"/>
      <c r="J257" s="8">
        <f>IF(D257=F257,0,1)</f>
        <v>0</v>
      </c>
      <c r="K257" s="9">
        <v>334659015</v>
      </c>
      <c r="L257" s="9">
        <v>5269599</v>
      </c>
      <c r="M257" s="9">
        <v>2325350</v>
      </c>
      <c r="N257" s="9">
        <v>20374762</v>
      </c>
      <c r="O257" s="9">
        <f>L257+M257+N257</f>
        <v>27969711</v>
      </c>
      <c r="P257" s="9">
        <v>362628726</v>
      </c>
      <c r="Q257" s="10">
        <v>92.28700000000001</v>
      </c>
      <c r="R257" s="10">
        <v>7.713</v>
      </c>
      <c r="S257" s="11">
        <f>IF(J257=1,O257,0)</f>
        <v>0</v>
      </c>
      <c r="T257" s="12">
        <f>IF(D257&lt;16.28,K257,0)</f>
        <v>334659015</v>
      </c>
      <c r="U257" s="13">
        <f>IF(F257&gt;16.28,O257,0)</f>
        <v>0</v>
      </c>
      <c r="V257" s="7"/>
    </row>
    <row r="258" ht="12.75" customHeight="1">
      <c r="A258" t="s" s="6">
        <v>207</v>
      </c>
      <c r="B258" t="s" s="6">
        <v>208</v>
      </c>
      <c r="C258" t="s" s="6">
        <v>18</v>
      </c>
      <c r="D258" s="7">
        <v>8.050000000000001</v>
      </c>
      <c r="E258" s="7">
        <v>8.050000000000001</v>
      </c>
      <c r="F258" s="7">
        <v>8.050000000000001</v>
      </c>
      <c r="G258" s="7">
        <v>8.050000000000001</v>
      </c>
      <c r="H258" s="7">
        <v>8.050000000000001</v>
      </c>
      <c r="I258" s="7"/>
      <c r="J258" s="8">
        <f>IF(D258=F258,0,1)</f>
        <v>0</v>
      </c>
      <c r="K258" s="9">
        <v>13270394683</v>
      </c>
      <c r="L258" s="9">
        <v>702975407</v>
      </c>
      <c r="M258" s="9">
        <v>99710000</v>
      </c>
      <c r="N258" s="9">
        <v>296782030</v>
      </c>
      <c r="O258" s="9">
        <f>L258+M258+N258</f>
        <v>1099467437</v>
      </c>
      <c r="P258" s="9">
        <v>14373944820</v>
      </c>
      <c r="Q258" s="10">
        <v>92.351</v>
      </c>
      <c r="R258" s="10">
        <v>7.649</v>
      </c>
      <c r="S258" s="11">
        <f>IF(J258=1,O258,0)</f>
        <v>0</v>
      </c>
      <c r="T258" s="12">
        <f>IF(D258&lt;16.28,K258,0)</f>
        <v>13270394683</v>
      </c>
      <c r="U258" s="13">
        <f>IF(F258&gt;16.28,O258,0)</f>
        <v>0</v>
      </c>
      <c r="V258" s="7"/>
    </row>
    <row r="259" ht="12.75" customHeight="1">
      <c r="A259" t="s" s="6">
        <v>175</v>
      </c>
      <c r="B259" t="s" s="6">
        <v>176</v>
      </c>
      <c r="C259" t="s" s="6">
        <v>18</v>
      </c>
      <c r="D259" s="7">
        <v>11.7</v>
      </c>
      <c r="E259" s="7">
        <v>0</v>
      </c>
      <c r="F259" s="7">
        <v>11.7</v>
      </c>
      <c r="G259" s="7">
        <v>11.7</v>
      </c>
      <c r="H259" s="7">
        <v>11.7</v>
      </c>
      <c r="I259" s="7"/>
      <c r="J259" s="8">
        <f>IF(D259=F259,0,1)</f>
        <v>0</v>
      </c>
      <c r="K259" s="9">
        <v>1148768436</v>
      </c>
      <c r="L259" s="9">
        <v>34469014</v>
      </c>
      <c r="M259" s="9">
        <v>28396920</v>
      </c>
      <c r="N259" s="9">
        <v>32010950</v>
      </c>
      <c r="O259" s="9">
        <f>L259+M259+N259</f>
        <v>94876884</v>
      </c>
      <c r="P259" s="9">
        <v>1243645320</v>
      </c>
      <c r="Q259" s="10">
        <v>92.3711</v>
      </c>
      <c r="R259" s="10">
        <v>7.6289</v>
      </c>
      <c r="S259" s="11">
        <f>IF(J259=1,O259,0)</f>
        <v>0</v>
      </c>
      <c r="T259" s="12">
        <f>IF(D259&lt;16.28,K259,0)</f>
        <v>1148768436</v>
      </c>
      <c r="U259" s="13">
        <f>IF(F259&gt;16.28,O259,0)</f>
        <v>0</v>
      </c>
      <c r="V259" s="7"/>
    </row>
    <row r="260" ht="12.75" customHeight="1">
      <c r="A260" t="s" s="6">
        <v>597</v>
      </c>
      <c r="B260" t="s" s="6">
        <v>598</v>
      </c>
      <c r="C260" t="s" s="6">
        <v>18</v>
      </c>
      <c r="D260" s="7">
        <v>12.83</v>
      </c>
      <c r="E260" s="7">
        <v>0</v>
      </c>
      <c r="F260" s="7">
        <v>23.2</v>
      </c>
      <c r="G260" s="7">
        <v>23.2</v>
      </c>
      <c r="H260" s="7">
        <v>23.2</v>
      </c>
      <c r="I260" s="7"/>
      <c r="J260" s="8">
        <f>IF(D260=F260,0,1)</f>
        <v>1</v>
      </c>
      <c r="K260" s="9">
        <v>3485764995</v>
      </c>
      <c r="L260" s="9">
        <v>208068025</v>
      </c>
      <c r="M260" s="9">
        <v>20710800</v>
      </c>
      <c r="N260" s="9">
        <v>58884660</v>
      </c>
      <c r="O260" s="9">
        <f>L260+M260+N260</f>
        <v>287663485</v>
      </c>
      <c r="P260" s="9">
        <v>3773428480</v>
      </c>
      <c r="Q260" s="10">
        <v>92.3766</v>
      </c>
      <c r="R260" s="10">
        <v>7.6234</v>
      </c>
      <c r="S260" s="11">
        <f>IF(J260=1,O260,0)</f>
        <v>287663485</v>
      </c>
      <c r="T260" s="12">
        <f>IF(D260&lt;16.28,K260,0)</f>
        <v>3485764995</v>
      </c>
      <c r="U260" s="13">
        <f>IF(F260&gt;16.28,O260,0)</f>
        <v>287663485</v>
      </c>
      <c r="V260" s="7"/>
    </row>
    <row r="261" ht="12.75" customHeight="1">
      <c r="A261" t="s" s="6">
        <v>409</v>
      </c>
      <c r="B261" t="s" s="6">
        <v>410</v>
      </c>
      <c r="C261" t="s" s="6">
        <v>18</v>
      </c>
      <c r="D261" s="7">
        <v>3.74</v>
      </c>
      <c r="E261" s="7">
        <v>3.53</v>
      </c>
      <c r="F261" s="7">
        <v>6.4</v>
      </c>
      <c r="G261" s="7">
        <v>6.4</v>
      </c>
      <c r="H261" s="7">
        <v>6.4</v>
      </c>
      <c r="I261" s="7"/>
      <c r="J261" s="8">
        <f>IF(D261=F261,0,1)</f>
        <v>1</v>
      </c>
      <c r="K261" s="9">
        <v>23432620983</v>
      </c>
      <c r="L261" s="9">
        <v>1464596602</v>
      </c>
      <c r="M261" s="9">
        <v>63624893</v>
      </c>
      <c r="N261" s="9">
        <v>397537997</v>
      </c>
      <c r="O261" s="9">
        <f>L261+M261+N261</f>
        <v>1925759492</v>
      </c>
      <c r="P261" s="9">
        <v>25360461175</v>
      </c>
      <c r="Q261" s="10">
        <v>92.4064</v>
      </c>
      <c r="R261" s="10">
        <v>7.5936</v>
      </c>
      <c r="S261" s="11">
        <f>IF(J261=1,O261,0)</f>
        <v>1925759492</v>
      </c>
      <c r="T261" s="12">
        <f>IF(D261&lt;16.28,K261,0)</f>
        <v>23432620983</v>
      </c>
      <c r="U261" s="13">
        <f>IF(F261&gt;16.28,O261,0)</f>
        <v>0</v>
      </c>
      <c r="V261" s="7"/>
    </row>
    <row r="262" ht="12.75" customHeight="1">
      <c r="A262" t="s" s="6">
        <v>261</v>
      </c>
      <c r="B262" t="s" s="6">
        <v>262</v>
      </c>
      <c r="C262" t="s" s="6">
        <v>18</v>
      </c>
      <c r="D262" s="7">
        <v>15.09</v>
      </c>
      <c r="E262" s="7">
        <v>0</v>
      </c>
      <c r="F262" s="7">
        <v>15.09</v>
      </c>
      <c r="G262" s="7">
        <v>15.09</v>
      </c>
      <c r="H262" s="7">
        <v>15.09</v>
      </c>
      <c r="I262" s="7"/>
      <c r="J262" s="8">
        <f>IF(D262=F262,0,1)</f>
        <v>0</v>
      </c>
      <c r="K262" s="9">
        <v>1537498512</v>
      </c>
      <c r="L262" s="9">
        <v>69855928</v>
      </c>
      <c r="M262" s="9">
        <v>21615400</v>
      </c>
      <c r="N262" s="9">
        <v>34655360</v>
      </c>
      <c r="O262" s="9">
        <f>L262+M262+N262</f>
        <v>126126688</v>
      </c>
      <c r="P262" s="9">
        <v>1663625200</v>
      </c>
      <c r="Q262" s="10">
        <v>92.4186</v>
      </c>
      <c r="R262" s="10">
        <v>7.5814</v>
      </c>
      <c r="S262" s="11">
        <f>IF(J262=1,O262,0)</f>
        <v>0</v>
      </c>
      <c r="T262" s="12">
        <f>IF(D262&lt;16.28,K262,0)</f>
        <v>1537498512</v>
      </c>
      <c r="U262" s="13">
        <f>IF(F262&gt;16.28,O262,0)</f>
        <v>0</v>
      </c>
      <c r="V262" s="7"/>
    </row>
    <row r="263" ht="12.75" customHeight="1">
      <c r="A263" t="s" s="6">
        <v>591</v>
      </c>
      <c r="B263" t="s" s="6">
        <v>592</v>
      </c>
      <c r="C263" t="s" s="6">
        <v>18</v>
      </c>
      <c r="D263" s="7">
        <v>18.05</v>
      </c>
      <c r="E263" s="7">
        <v>0</v>
      </c>
      <c r="F263" s="7">
        <v>24.57</v>
      </c>
      <c r="G263" s="7">
        <v>24.57</v>
      </c>
      <c r="H263" s="7">
        <v>24.57</v>
      </c>
      <c r="I263" s="7"/>
      <c r="J263" s="8">
        <f>IF(D263=F263,0,1)</f>
        <v>1</v>
      </c>
      <c r="K263" s="9">
        <v>4804601288</v>
      </c>
      <c r="L263" s="9">
        <v>215023558</v>
      </c>
      <c r="M263" s="9">
        <v>34203500</v>
      </c>
      <c r="N263" s="9">
        <v>144636520</v>
      </c>
      <c r="O263" s="9">
        <f>L263+M263+N263</f>
        <v>393863578</v>
      </c>
      <c r="P263" s="9">
        <v>5198464866</v>
      </c>
      <c r="Q263" s="10">
        <v>92.4235</v>
      </c>
      <c r="R263" s="10">
        <v>7.5765</v>
      </c>
      <c r="S263" s="11">
        <f>IF(J263=1,O263,0)</f>
        <v>393863578</v>
      </c>
      <c r="T263" s="12">
        <f>IF(D263&lt;16.28,K263,0)</f>
        <v>0</v>
      </c>
      <c r="U263" s="13">
        <f>IF(F263&gt;16.28,O263,0)</f>
        <v>393863578</v>
      </c>
      <c r="V263" s="7"/>
    </row>
    <row r="264" ht="12.75" customHeight="1">
      <c r="A264" t="s" s="6">
        <v>231</v>
      </c>
      <c r="B264" t="s" s="6">
        <v>232</v>
      </c>
      <c r="C264" t="s" s="6">
        <v>18</v>
      </c>
      <c r="D264" s="7">
        <v>16.13</v>
      </c>
      <c r="E264" s="7">
        <v>0</v>
      </c>
      <c r="F264" s="7">
        <v>16.13</v>
      </c>
      <c r="G264" s="7">
        <v>16.13</v>
      </c>
      <c r="H264" s="7">
        <v>16.13</v>
      </c>
      <c r="I264" s="7"/>
      <c r="J264" s="8">
        <f>IF(D264=F264,0,1)</f>
        <v>0</v>
      </c>
      <c r="K264" s="9">
        <v>164071830</v>
      </c>
      <c r="L264" s="9">
        <v>3958673</v>
      </c>
      <c r="M264" s="9">
        <v>3481410</v>
      </c>
      <c r="N264" s="9">
        <v>5603889</v>
      </c>
      <c r="O264" s="9">
        <f>L264+M264+N264</f>
        <v>13043972</v>
      </c>
      <c r="P264" s="9">
        <v>177115802</v>
      </c>
      <c r="Q264" s="10">
        <v>92.6353</v>
      </c>
      <c r="R264" s="10">
        <v>7.3647</v>
      </c>
      <c r="S264" s="11">
        <f>IF(J264=1,O264,0)</f>
        <v>0</v>
      </c>
      <c r="T264" s="12">
        <f>IF(D264&lt;16.28,K264,0)</f>
        <v>164071830</v>
      </c>
      <c r="U264" s="13">
        <f>IF(F264&gt;16.28,O264,0)</f>
        <v>0</v>
      </c>
      <c r="V264" s="7"/>
    </row>
    <row r="265" ht="12.75" customHeight="1">
      <c r="A265" t="s" s="6">
        <v>267</v>
      </c>
      <c r="B265" t="s" s="6">
        <v>268</v>
      </c>
      <c r="C265" t="s" s="6">
        <v>18</v>
      </c>
      <c r="D265" s="7">
        <v>8.109999999999999</v>
      </c>
      <c r="E265" s="7">
        <v>0</v>
      </c>
      <c r="F265" s="7">
        <v>8.109999999999999</v>
      </c>
      <c r="G265" s="7">
        <v>8.109999999999999</v>
      </c>
      <c r="H265" s="7">
        <v>8.109999999999999</v>
      </c>
      <c r="I265" s="7"/>
      <c r="J265" s="8">
        <f>IF(D265=F265,0,1)</f>
        <v>0</v>
      </c>
      <c r="K265" s="9">
        <v>6243200766</v>
      </c>
      <c r="L265" s="9">
        <v>314504004</v>
      </c>
      <c r="M265" s="9">
        <v>31509500</v>
      </c>
      <c r="N265" s="9">
        <v>147296500</v>
      </c>
      <c r="O265" s="9">
        <f>L265+M265+N265</f>
        <v>493310004</v>
      </c>
      <c r="P265" s="9">
        <v>6736510770</v>
      </c>
      <c r="Q265" s="10">
        <v>92.6771</v>
      </c>
      <c r="R265" s="10">
        <v>7.3229</v>
      </c>
      <c r="S265" s="11">
        <f>IF(J265=1,O265,0)</f>
        <v>0</v>
      </c>
      <c r="T265" s="12">
        <f>IF(D265&lt;16.28,K265,0)</f>
        <v>6243200766</v>
      </c>
      <c r="U265" s="13">
        <f>IF(F265&gt;16.28,O265,0)</f>
        <v>0</v>
      </c>
      <c r="V265" s="7"/>
    </row>
    <row r="266" ht="12.75" customHeight="1">
      <c r="A266" t="s" s="6">
        <v>431</v>
      </c>
      <c r="B266" t="s" s="6">
        <v>432</v>
      </c>
      <c r="C266" t="s" s="6">
        <v>18</v>
      </c>
      <c r="D266" s="7">
        <v>18.2</v>
      </c>
      <c r="E266" s="7">
        <v>18.2</v>
      </c>
      <c r="F266" s="7">
        <v>18.2</v>
      </c>
      <c r="G266" s="7">
        <v>18.2</v>
      </c>
      <c r="H266" s="7">
        <v>18.2</v>
      </c>
      <c r="I266" s="7"/>
      <c r="J266" s="8">
        <f>IF(D266=F266,0,1)</f>
        <v>0</v>
      </c>
      <c r="K266" s="9">
        <v>1888531122</v>
      </c>
      <c r="L266" s="9">
        <v>81264198</v>
      </c>
      <c r="M266" s="9">
        <v>18594600</v>
      </c>
      <c r="N266" s="9">
        <v>48813080</v>
      </c>
      <c r="O266" s="9">
        <f>L266+M266+N266</f>
        <v>148671878</v>
      </c>
      <c r="P266" s="9">
        <v>2038053400</v>
      </c>
      <c r="Q266" s="10">
        <v>92.7052</v>
      </c>
      <c r="R266" s="10">
        <v>7.2948</v>
      </c>
      <c r="S266" s="11">
        <f>IF(J266=1,O266,0)</f>
        <v>0</v>
      </c>
      <c r="T266" s="12">
        <f>IF(D266&lt;16.28,K266,0)</f>
        <v>0</v>
      </c>
      <c r="U266" s="13">
        <f>IF(F266&gt;16.28,O266,0)</f>
        <v>148671878</v>
      </c>
      <c r="V266" s="7"/>
    </row>
    <row r="267" ht="12.75" customHeight="1">
      <c r="A267" t="s" s="6">
        <v>713</v>
      </c>
      <c r="B267" t="s" s="6">
        <v>714</v>
      </c>
      <c r="C267" t="s" s="6">
        <v>18</v>
      </c>
      <c r="D267" s="7">
        <v>16.04</v>
      </c>
      <c r="E267" s="7">
        <v>0</v>
      </c>
      <c r="F267" s="7">
        <v>16.04</v>
      </c>
      <c r="G267" s="7">
        <v>16.04</v>
      </c>
      <c r="H267" s="7">
        <v>16.04</v>
      </c>
      <c r="I267" s="7"/>
      <c r="J267" s="8">
        <f>IF(D267=F267,0,1)</f>
        <v>0</v>
      </c>
      <c r="K267" s="9">
        <v>177938591</v>
      </c>
      <c r="L267" s="9">
        <v>5499758</v>
      </c>
      <c r="M267" s="9">
        <v>649140</v>
      </c>
      <c r="N267" s="9">
        <v>7805861</v>
      </c>
      <c r="O267" s="9">
        <f>L267+M267+N267</f>
        <v>13954759</v>
      </c>
      <c r="P267" s="9">
        <v>191893350</v>
      </c>
      <c r="Q267" s="10">
        <v>92.72790000000001</v>
      </c>
      <c r="R267" s="10">
        <v>7.2721</v>
      </c>
      <c r="S267" s="11">
        <f>IF(J267=1,O267,0)</f>
        <v>0</v>
      </c>
      <c r="T267" s="12">
        <f>IF(D267&lt;16.28,K267,0)</f>
        <v>177938591</v>
      </c>
      <c r="U267" s="13">
        <f>IF(F267&gt;16.28,O267,0)</f>
        <v>0</v>
      </c>
      <c r="V267" s="7"/>
    </row>
    <row r="268" ht="12.75" customHeight="1">
      <c r="A268" t="s" s="6">
        <v>611</v>
      </c>
      <c r="B268" t="s" s="6">
        <v>612</v>
      </c>
      <c r="C268" t="s" s="6">
        <v>18</v>
      </c>
      <c r="D268" s="7">
        <v>16.65</v>
      </c>
      <c r="E268" s="7">
        <v>0</v>
      </c>
      <c r="F268" s="7">
        <v>16.65</v>
      </c>
      <c r="G268" s="7">
        <v>16.65</v>
      </c>
      <c r="H268" s="7">
        <v>16.65</v>
      </c>
      <c r="I268" s="7"/>
      <c r="J268" s="8">
        <f>IF(D268=F268,0,1)</f>
        <v>0</v>
      </c>
      <c r="K268" s="9">
        <v>1504791478</v>
      </c>
      <c r="L268" s="9">
        <v>71413673</v>
      </c>
      <c r="M268" s="9">
        <v>21435654</v>
      </c>
      <c r="N268" s="9">
        <v>25155350</v>
      </c>
      <c r="O268" s="9">
        <f>L268+M268+N268</f>
        <v>118004677</v>
      </c>
      <c r="P268" s="9">
        <v>1622796155</v>
      </c>
      <c r="Q268" s="10">
        <v>92.7283</v>
      </c>
      <c r="R268" s="10">
        <v>7.2717</v>
      </c>
      <c r="S268" s="11">
        <f>IF(J268=1,O268,0)</f>
        <v>0</v>
      </c>
      <c r="T268" s="12">
        <f>IF(D268&lt;16.28,K268,0)</f>
        <v>0</v>
      </c>
      <c r="U268" s="13">
        <f>IF(F268&gt;16.28,O268,0)</f>
        <v>118004677</v>
      </c>
      <c r="V268" s="7"/>
    </row>
    <row r="269" ht="12.75" customHeight="1">
      <c r="A269" t="s" s="6">
        <v>63</v>
      </c>
      <c r="B269" t="s" s="6">
        <v>64</v>
      </c>
      <c r="C269" t="s" s="6">
        <v>18</v>
      </c>
      <c r="D269" s="7">
        <v>17.66</v>
      </c>
      <c r="E269" s="7">
        <v>0</v>
      </c>
      <c r="F269" s="7">
        <v>17.66</v>
      </c>
      <c r="G269" s="7">
        <v>17.66</v>
      </c>
      <c r="H269" s="7">
        <v>17.66</v>
      </c>
      <c r="I269" s="7"/>
      <c r="J269" s="8">
        <f>IF(D269=F269,0,1)</f>
        <v>0</v>
      </c>
      <c r="K269" s="9">
        <v>1624561894</v>
      </c>
      <c r="L269" s="9">
        <v>69885232</v>
      </c>
      <c r="M269" s="9">
        <v>12716990</v>
      </c>
      <c r="N269" s="9">
        <v>44647895</v>
      </c>
      <c r="O269" s="9">
        <f>L269+M269+N269</f>
        <v>127250117</v>
      </c>
      <c r="P269" s="9">
        <v>1751812011</v>
      </c>
      <c r="Q269" s="10">
        <v>92.73609999999999</v>
      </c>
      <c r="R269" s="10">
        <v>7.2639</v>
      </c>
      <c r="S269" s="11">
        <f>IF(J269=1,O269,0)</f>
        <v>0</v>
      </c>
      <c r="T269" s="12">
        <f>IF(D269&lt;16.28,K269,0)</f>
        <v>0</v>
      </c>
      <c r="U269" s="13">
        <f>IF(F269&gt;16.28,O269,0)</f>
        <v>127250117</v>
      </c>
      <c r="V269" s="7"/>
    </row>
    <row r="270" ht="12.75" customHeight="1">
      <c r="A270" t="s" s="6">
        <v>463</v>
      </c>
      <c r="B270" t="s" s="6">
        <v>464</v>
      </c>
      <c r="C270" t="s" s="6">
        <v>18</v>
      </c>
      <c r="D270" s="7">
        <v>7.2</v>
      </c>
      <c r="E270" s="7">
        <v>0</v>
      </c>
      <c r="F270" s="7">
        <v>7.2</v>
      </c>
      <c r="G270" s="7">
        <v>7.2</v>
      </c>
      <c r="H270" s="7">
        <v>7.2</v>
      </c>
      <c r="I270" s="7"/>
      <c r="J270" s="8">
        <f>IF(D270=F270,0,1)</f>
        <v>0</v>
      </c>
      <c r="K270" s="9">
        <v>4346890942</v>
      </c>
      <c r="L270" s="9">
        <v>263583638</v>
      </c>
      <c r="M270" s="9">
        <v>8796900</v>
      </c>
      <c r="N270" s="9">
        <v>63033540</v>
      </c>
      <c r="O270" s="9">
        <f>L270+M270+N270</f>
        <v>335414078</v>
      </c>
      <c r="P270" s="9">
        <v>4682305020</v>
      </c>
      <c r="Q270" s="10">
        <v>92.8366</v>
      </c>
      <c r="R270" s="10">
        <v>7.1634</v>
      </c>
      <c r="S270" s="11">
        <f>IF(J270=1,O270,0)</f>
        <v>0</v>
      </c>
      <c r="T270" s="12">
        <f>IF(D270&lt;16.28,K270,0)</f>
        <v>4346890942</v>
      </c>
      <c r="U270" s="13">
        <f>IF(F270&gt;16.28,O270,0)</f>
        <v>0</v>
      </c>
      <c r="V270" s="7"/>
    </row>
    <row r="271" ht="12.75" customHeight="1">
      <c r="A271" t="s" s="6">
        <v>357</v>
      </c>
      <c r="B271" t="s" s="6">
        <v>358</v>
      </c>
      <c r="C271" t="s" s="6">
        <v>18</v>
      </c>
      <c r="D271" s="7">
        <v>12.95</v>
      </c>
      <c r="E271" s="7">
        <v>0</v>
      </c>
      <c r="F271" s="7">
        <v>12.95</v>
      </c>
      <c r="G271" s="7">
        <v>12.95</v>
      </c>
      <c r="H271" s="7">
        <v>12.95</v>
      </c>
      <c r="I271" s="7"/>
      <c r="J271" s="8">
        <f>IF(D271=F271,0,1)</f>
        <v>0</v>
      </c>
      <c r="K271" s="9">
        <v>5455525859</v>
      </c>
      <c r="L271" s="9">
        <v>262141383</v>
      </c>
      <c r="M271" s="9">
        <v>56794500</v>
      </c>
      <c r="N271" s="9">
        <v>100633340</v>
      </c>
      <c r="O271" s="9">
        <f>L271+M271+N271</f>
        <v>419569223</v>
      </c>
      <c r="P271" s="9">
        <v>5875095082</v>
      </c>
      <c r="Q271" s="10">
        <v>92.85850000000001</v>
      </c>
      <c r="R271" s="10">
        <v>7.1415</v>
      </c>
      <c r="S271" s="11">
        <f>IF(J271=1,O271,0)</f>
        <v>0</v>
      </c>
      <c r="T271" s="12">
        <f>IF(D271&lt;16.28,K271,0)</f>
        <v>5455525859</v>
      </c>
      <c r="U271" s="13">
        <f>IF(F271&gt;16.28,O271,0)</f>
        <v>0</v>
      </c>
      <c r="V271" s="7"/>
    </row>
    <row r="272" ht="12.75" customHeight="1">
      <c r="A272" t="s" s="6">
        <v>105</v>
      </c>
      <c r="B272" t="s" s="6">
        <v>106</v>
      </c>
      <c r="C272" t="s" s="6">
        <v>18</v>
      </c>
      <c r="D272" s="7">
        <v>16.43</v>
      </c>
      <c r="E272" s="7">
        <v>0</v>
      </c>
      <c r="F272" s="7">
        <v>16.43</v>
      </c>
      <c r="G272" s="7">
        <v>16.43</v>
      </c>
      <c r="H272" s="7">
        <v>16.43</v>
      </c>
      <c r="I272" s="7"/>
      <c r="J272" s="8">
        <f>IF(D272=F272,0,1)</f>
        <v>0</v>
      </c>
      <c r="K272" s="9">
        <v>332049395</v>
      </c>
      <c r="L272" s="9">
        <v>11055803</v>
      </c>
      <c r="M272" s="9">
        <v>2698400</v>
      </c>
      <c r="N272" s="9">
        <v>11599596</v>
      </c>
      <c r="O272" s="9">
        <f>L272+M272+N272</f>
        <v>25353799</v>
      </c>
      <c r="P272" s="9">
        <v>357403194</v>
      </c>
      <c r="Q272" s="10">
        <v>92.9061</v>
      </c>
      <c r="R272" s="10">
        <v>7.0939</v>
      </c>
      <c r="S272" s="11">
        <f>IF(J272=1,O272,0)</f>
        <v>0</v>
      </c>
      <c r="T272" s="12">
        <f>IF(D272&lt;16.28,K272,0)</f>
        <v>0</v>
      </c>
      <c r="U272" s="13">
        <f>IF(F272&gt;16.28,O272,0)</f>
        <v>25353799</v>
      </c>
      <c r="V272" s="7"/>
    </row>
    <row r="273" ht="12.75" customHeight="1">
      <c r="A273" t="s" s="6">
        <v>507</v>
      </c>
      <c r="B273" t="s" s="6">
        <v>508</v>
      </c>
      <c r="C273" t="s" s="6">
        <v>18</v>
      </c>
      <c r="D273" s="7">
        <v>13.33</v>
      </c>
      <c r="E273" s="7">
        <v>0</v>
      </c>
      <c r="F273" s="7">
        <v>13.55</v>
      </c>
      <c r="G273" s="7">
        <v>13.55</v>
      </c>
      <c r="H273" s="7">
        <v>13.55</v>
      </c>
      <c r="I273" s="7"/>
      <c r="J273" s="8">
        <f>IF(D273=F273,0,1)</f>
        <v>1</v>
      </c>
      <c r="K273" s="9">
        <v>5763036819</v>
      </c>
      <c r="L273" s="9">
        <v>364509710</v>
      </c>
      <c r="M273" s="9">
        <v>12035100</v>
      </c>
      <c r="N273" s="9">
        <v>60170170</v>
      </c>
      <c r="O273" s="9">
        <f>L273+M273+N273</f>
        <v>436714980</v>
      </c>
      <c r="P273" s="9">
        <v>6199751799</v>
      </c>
      <c r="Q273" s="10">
        <v>92.9559</v>
      </c>
      <c r="R273" s="10">
        <v>7.0441</v>
      </c>
      <c r="S273" s="11">
        <f>IF(J273=1,O273,0)</f>
        <v>436714980</v>
      </c>
      <c r="T273" s="12">
        <f>IF(D273&lt;16.28,K273,0)</f>
        <v>5763036819</v>
      </c>
      <c r="U273" s="13">
        <f>IF(F273&gt;16.28,O273,0)</f>
        <v>0</v>
      </c>
      <c r="V273" s="7"/>
    </row>
    <row r="274" ht="12.75" customHeight="1">
      <c r="A274" t="s" s="6">
        <v>513</v>
      </c>
      <c r="B274" t="s" s="6">
        <v>514</v>
      </c>
      <c r="C274" t="s" s="6">
        <v>18</v>
      </c>
      <c r="D274" s="7">
        <v>12.74</v>
      </c>
      <c r="E274" s="7">
        <v>0</v>
      </c>
      <c r="F274" s="7">
        <v>12.74</v>
      </c>
      <c r="G274" s="7">
        <v>12.74</v>
      </c>
      <c r="H274" s="7">
        <v>12.74</v>
      </c>
      <c r="I274" s="7"/>
      <c r="J274" s="8">
        <f>IF(D274=F274,0,1)</f>
        <v>0</v>
      </c>
      <c r="K274" s="9">
        <v>433372094</v>
      </c>
      <c r="L274" s="9">
        <v>5611506</v>
      </c>
      <c r="M274" s="9">
        <v>1498800</v>
      </c>
      <c r="N274" s="9">
        <v>25286685</v>
      </c>
      <c r="O274" s="9">
        <f>L274+M274+N274</f>
        <v>32396991</v>
      </c>
      <c r="P274" s="9">
        <v>465769085</v>
      </c>
      <c r="Q274" s="10">
        <v>93.0444</v>
      </c>
      <c r="R274" s="10">
        <v>6.9556</v>
      </c>
      <c r="S274" s="11">
        <f>IF(J274=1,O274,0)</f>
        <v>0</v>
      </c>
      <c r="T274" s="12">
        <f>IF(D274&lt;16.28,K274,0)</f>
        <v>433372094</v>
      </c>
      <c r="U274" s="13">
        <f>IF(F274&gt;16.28,O274,0)</f>
        <v>0</v>
      </c>
      <c r="V274" s="7"/>
    </row>
    <row r="275" ht="12.75" customHeight="1">
      <c r="A275" t="s" s="6">
        <v>587</v>
      </c>
      <c r="B275" t="s" s="6">
        <v>588</v>
      </c>
      <c r="C275" t="s" s="6">
        <v>18</v>
      </c>
      <c r="D275" s="7">
        <v>19.56</v>
      </c>
      <c r="E275" s="7">
        <v>0</v>
      </c>
      <c r="F275" s="7">
        <v>19.56</v>
      </c>
      <c r="G275" s="7">
        <v>19.56</v>
      </c>
      <c r="H275" s="7">
        <v>19.56</v>
      </c>
      <c r="I275" s="7"/>
      <c r="J275" s="8">
        <f>IF(D275=F275,0,1)</f>
        <v>0</v>
      </c>
      <c r="K275" s="9">
        <v>1407108632</v>
      </c>
      <c r="L275" s="9">
        <v>55941003</v>
      </c>
      <c r="M275" s="9">
        <v>26073700</v>
      </c>
      <c r="N275" s="9">
        <v>22134976</v>
      </c>
      <c r="O275" s="9">
        <f>L275+M275+N275</f>
        <v>104149679</v>
      </c>
      <c r="P275" s="9">
        <v>1511258311</v>
      </c>
      <c r="Q275" s="10">
        <v>93.1084</v>
      </c>
      <c r="R275" s="10">
        <v>6.8916</v>
      </c>
      <c r="S275" s="11">
        <f>IF(J275=1,O275,0)</f>
        <v>0</v>
      </c>
      <c r="T275" s="12">
        <f>IF(D275&lt;16.28,K275,0)</f>
        <v>0</v>
      </c>
      <c r="U275" s="13">
        <f>IF(F275&gt;16.28,O275,0)</f>
        <v>104149679</v>
      </c>
      <c r="V275" s="7"/>
    </row>
    <row r="276" ht="12.75" customHeight="1">
      <c r="A276" t="s" s="6">
        <v>667</v>
      </c>
      <c r="B276" t="s" s="6">
        <v>668</v>
      </c>
      <c r="C276" t="s" s="6">
        <v>18</v>
      </c>
      <c r="D276" s="7">
        <v>12.56</v>
      </c>
      <c r="E276" s="7">
        <v>0</v>
      </c>
      <c r="F276" s="7">
        <v>12.56</v>
      </c>
      <c r="G276" s="7">
        <v>12.56</v>
      </c>
      <c r="H276" s="7">
        <v>12.56</v>
      </c>
      <c r="I276" s="7"/>
      <c r="J276" s="8">
        <f>IF(D276=F276,0,1)</f>
        <v>0</v>
      </c>
      <c r="K276" s="9">
        <v>397969401</v>
      </c>
      <c r="L276" s="9">
        <v>13421099</v>
      </c>
      <c r="M276" s="9">
        <v>2595500</v>
      </c>
      <c r="N276" s="9">
        <v>13252855</v>
      </c>
      <c r="O276" s="9">
        <f>L276+M276+N276</f>
        <v>29269454</v>
      </c>
      <c r="P276" s="9">
        <v>427238855</v>
      </c>
      <c r="Q276" s="10">
        <v>93.14919999999999</v>
      </c>
      <c r="R276" s="10">
        <v>6.8508</v>
      </c>
      <c r="S276" s="11">
        <f>IF(J276=1,O276,0)</f>
        <v>0</v>
      </c>
      <c r="T276" s="12">
        <f>IF(D276&lt;16.28,K276,0)</f>
        <v>397969401</v>
      </c>
      <c r="U276" s="13">
        <f>IF(F276&gt;16.28,O276,0)</f>
        <v>0</v>
      </c>
      <c r="V276" s="7"/>
    </row>
    <row r="277" ht="12.75" customHeight="1">
      <c r="A277" t="s" s="6">
        <v>353</v>
      </c>
      <c r="B277" t="s" s="6">
        <v>354</v>
      </c>
      <c r="C277" t="s" s="6">
        <v>18</v>
      </c>
      <c r="D277" s="7">
        <v>10.85</v>
      </c>
      <c r="E277" s="7">
        <v>0</v>
      </c>
      <c r="F277" s="7">
        <v>10.85</v>
      </c>
      <c r="G277" s="7">
        <v>10.85</v>
      </c>
      <c r="H277" s="7">
        <v>10.85</v>
      </c>
      <c r="I277" s="7"/>
      <c r="J277" s="8">
        <f>IF(D277=F277,0,1)</f>
        <v>0</v>
      </c>
      <c r="K277" s="9">
        <v>1831241009</v>
      </c>
      <c r="L277" s="9">
        <v>76946025</v>
      </c>
      <c r="M277" s="9">
        <v>16625300</v>
      </c>
      <c r="N277" s="9">
        <v>40768344</v>
      </c>
      <c r="O277" s="9">
        <f>L277+M277+N277</f>
        <v>134339669</v>
      </c>
      <c r="P277" s="9">
        <v>1965580678</v>
      </c>
      <c r="Q277" s="10">
        <v>93.16540000000001</v>
      </c>
      <c r="R277" s="10">
        <v>6.8346</v>
      </c>
      <c r="S277" s="11">
        <f>IF(J277=1,O277,0)</f>
        <v>0</v>
      </c>
      <c r="T277" s="12">
        <f>IF(D277&lt;16.28,K277,0)</f>
        <v>1831241009</v>
      </c>
      <c r="U277" s="13">
        <f>IF(F277&gt;16.28,O277,0)</f>
        <v>0</v>
      </c>
      <c r="V277" s="7"/>
    </row>
    <row r="278" ht="12.75" customHeight="1">
      <c r="A278" t="s" s="6">
        <v>145</v>
      </c>
      <c r="B278" t="s" s="6">
        <v>146</v>
      </c>
      <c r="C278" t="s" s="6">
        <v>18</v>
      </c>
      <c r="D278" s="7">
        <v>12.56</v>
      </c>
      <c r="E278" s="7">
        <v>0</v>
      </c>
      <c r="F278" s="7">
        <v>12.56</v>
      </c>
      <c r="G278" s="7">
        <v>12.56</v>
      </c>
      <c r="H278" s="7">
        <v>12.56</v>
      </c>
      <c r="I278" s="7"/>
      <c r="J278" s="8">
        <f>IF(D278=F278,0,1)</f>
        <v>0</v>
      </c>
      <c r="K278" s="9">
        <v>3166809515</v>
      </c>
      <c r="L278" s="9">
        <v>193809521</v>
      </c>
      <c r="M278" s="9">
        <v>1650400</v>
      </c>
      <c r="N278" s="9">
        <v>35381600</v>
      </c>
      <c r="O278" s="9">
        <f>L278+M278+N278</f>
        <v>230841521</v>
      </c>
      <c r="P278" s="9">
        <v>3397651036</v>
      </c>
      <c r="Q278" s="10">
        <v>93.2058</v>
      </c>
      <c r="R278" s="10">
        <v>6.7942</v>
      </c>
      <c r="S278" s="11">
        <f>IF(J278=1,O278,0)</f>
        <v>0</v>
      </c>
      <c r="T278" s="12">
        <f>IF(D278&lt;16.28,K278,0)</f>
        <v>3166809515</v>
      </c>
      <c r="U278" s="13">
        <f>IF(F278&gt;16.28,O278,0)</f>
        <v>0</v>
      </c>
      <c r="V278" s="7"/>
    </row>
    <row r="279" ht="12.75" customHeight="1">
      <c r="A279" t="s" s="6">
        <v>165</v>
      </c>
      <c r="B279" t="s" s="6">
        <v>166</v>
      </c>
      <c r="C279" t="s" s="6">
        <v>18</v>
      </c>
      <c r="D279" s="7">
        <v>5.6</v>
      </c>
      <c r="E279" s="7">
        <v>5.6</v>
      </c>
      <c r="F279" s="7">
        <v>5.6</v>
      </c>
      <c r="G279" s="7">
        <v>5.6</v>
      </c>
      <c r="H279" s="7">
        <v>5.6</v>
      </c>
      <c r="I279" s="7"/>
      <c r="J279" s="8">
        <f>IF(D279=F279,0,1)</f>
        <v>0</v>
      </c>
      <c r="K279" s="9">
        <v>8010449976</v>
      </c>
      <c r="L279" s="9">
        <v>401370912</v>
      </c>
      <c r="M279" s="9">
        <v>42466200</v>
      </c>
      <c r="N279" s="9">
        <v>131050610</v>
      </c>
      <c r="O279" s="9">
        <f>L279+M279+N279</f>
        <v>574887722</v>
      </c>
      <c r="P279" s="9">
        <v>8586044220</v>
      </c>
      <c r="Q279" s="10">
        <v>93.3044</v>
      </c>
      <c r="R279" s="10">
        <v>6.6956</v>
      </c>
      <c r="S279" s="11">
        <f>IF(J279=1,O279,0)</f>
        <v>0</v>
      </c>
      <c r="T279" s="12">
        <f>IF(D279&lt;16.28,K279,0)</f>
        <v>8010449976</v>
      </c>
      <c r="U279" s="13">
        <f>IF(F279&gt;16.28,O279,0)</f>
        <v>0</v>
      </c>
      <c r="V279" s="7"/>
    </row>
    <row r="280" ht="12.75" customHeight="1">
      <c r="A280" t="s" s="6">
        <v>247</v>
      </c>
      <c r="B280" t="s" s="6">
        <v>248</v>
      </c>
      <c r="C280" t="s" s="6">
        <v>18</v>
      </c>
      <c r="D280" s="7">
        <v>14.47</v>
      </c>
      <c r="E280" s="7">
        <v>0</v>
      </c>
      <c r="F280" s="7">
        <v>14.47</v>
      </c>
      <c r="G280" s="7">
        <v>14.47</v>
      </c>
      <c r="H280" s="7">
        <v>14.47</v>
      </c>
      <c r="I280" s="7"/>
      <c r="J280" s="8">
        <f>IF(D280=F280,0,1)</f>
        <v>0</v>
      </c>
      <c r="K280" s="9">
        <v>1147095764</v>
      </c>
      <c r="L280" s="9">
        <v>30924543</v>
      </c>
      <c r="M280" s="9">
        <v>25506700</v>
      </c>
      <c r="N280" s="9">
        <v>24969980</v>
      </c>
      <c r="O280" s="9">
        <f>L280+M280+N280</f>
        <v>81401223</v>
      </c>
      <c r="P280" s="9">
        <v>1228496987</v>
      </c>
      <c r="Q280" s="10">
        <v>93.37390000000001</v>
      </c>
      <c r="R280" s="10">
        <v>6.6261</v>
      </c>
      <c r="S280" s="11">
        <f>IF(J280=1,O280,0)</f>
        <v>0</v>
      </c>
      <c r="T280" s="12">
        <f>IF(D280&lt;16.28,K280,0)</f>
        <v>1147095764</v>
      </c>
      <c r="U280" s="13">
        <f>IF(F280&gt;16.28,O280,0)</f>
        <v>0</v>
      </c>
      <c r="V280" s="7"/>
    </row>
    <row r="281" ht="12.75" customHeight="1">
      <c r="A281" t="s" s="6">
        <v>639</v>
      </c>
      <c r="B281" t="s" s="6">
        <v>640</v>
      </c>
      <c r="C281" t="s" s="6">
        <v>18</v>
      </c>
      <c r="D281" s="7">
        <v>21.07</v>
      </c>
      <c r="E281" s="7">
        <v>0</v>
      </c>
      <c r="F281" s="7">
        <v>21.07</v>
      </c>
      <c r="G281" s="7">
        <v>21.07</v>
      </c>
      <c r="H281" s="7">
        <v>21.07</v>
      </c>
      <c r="I281" s="7"/>
      <c r="J281" s="8">
        <f>IF(D281=F281,0,1)</f>
        <v>0</v>
      </c>
      <c r="K281" s="9">
        <v>81960780</v>
      </c>
      <c r="L281" s="9">
        <v>1273120</v>
      </c>
      <c r="M281" s="9">
        <v>0</v>
      </c>
      <c r="N281" s="9">
        <v>4523836</v>
      </c>
      <c r="O281" s="9">
        <f>L281+M281+N281</f>
        <v>5796956</v>
      </c>
      <c r="P281" s="9">
        <v>87757736</v>
      </c>
      <c r="Q281" s="10">
        <v>93.3944</v>
      </c>
      <c r="R281" s="10">
        <v>6.6056</v>
      </c>
      <c r="S281" s="11">
        <f>IF(J281=1,O281,0)</f>
        <v>0</v>
      </c>
      <c r="T281" s="12">
        <f>IF(D281&lt;16.28,K281,0)</f>
        <v>0</v>
      </c>
      <c r="U281" s="13">
        <f>IF(F281&gt;16.28,O281,0)</f>
        <v>5796956</v>
      </c>
      <c r="V281" s="7"/>
    </row>
    <row r="282" ht="12.75" customHeight="1">
      <c r="A282" t="s" s="6">
        <v>333</v>
      </c>
      <c r="B282" t="s" s="6">
        <v>334</v>
      </c>
      <c r="C282" t="s" s="6">
        <v>18</v>
      </c>
      <c r="D282" s="7">
        <v>24.64</v>
      </c>
      <c r="E282" s="7">
        <v>0</v>
      </c>
      <c r="F282" s="7">
        <v>24.64</v>
      </c>
      <c r="G282" s="7">
        <v>24.64</v>
      </c>
      <c r="H282" s="7">
        <v>24.64</v>
      </c>
      <c r="I282" s="7"/>
      <c r="J282" s="8">
        <f>IF(D282=F282,0,1)</f>
        <v>0</v>
      </c>
      <c r="K282" s="9">
        <v>2217324300</v>
      </c>
      <c r="L282" s="9">
        <v>85230100</v>
      </c>
      <c r="M282" s="9">
        <v>4024000</v>
      </c>
      <c r="N282" s="9">
        <v>67213517</v>
      </c>
      <c r="O282" s="9">
        <f>L282+M282+N282</f>
        <v>156467617</v>
      </c>
      <c r="P282" s="9">
        <v>2373791917</v>
      </c>
      <c r="Q282" s="10">
        <v>93.4085</v>
      </c>
      <c r="R282" s="10">
        <v>6.5915</v>
      </c>
      <c r="S282" s="11">
        <f>IF(J282=1,O282,0)</f>
        <v>0</v>
      </c>
      <c r="T282" s="12">
        <f>IF(D282&lt;16.28,K282,0)</f>
        <v>0</v>
      </c>
      <c r="U282" s="13">
        <f>IF(F282&gt;16.28,O282,0)</f>
        <v>156467617</v>
      </c>
      <c r="V282" s="7"/>
    </row>
    <row r="283" ht="12.75" customHeight="1">
      <c r="A283" t="s" s="6">
        <v>39</v>
      </c>
      <c r="B283" t="s" s="6">
        <v>40</v>
      </c>
      <c r="C283" t="s" s="6">
        <v>18</v>
      </c>
      <c r="D283" s="7">
        <v>17.69</v>
      </c>
      <c r="E283" s="7">
        <v>0</v>
      </c>
      <c r="F283" s="7">
        <v>17.69</v>
      </c>
      <c r="G283" s="7">
        <v>17.69</v>
      </c>
      <c r="H283" s="7">
        <v>17.69</v>
      </c>
      <c r="I283" s="7"/>
      <c r="J283" s="8">
        <f>IF(D283=F283,0,1)</f>
        <v>0</v>
      </c>
      <c r="K283" s="9">
        <v>374565042</v>
      </c>
      <c r="L283" s="9">
        <v>11253859</v>
      </c>
      <c r="M283" s="9">
        <v>1232600</v>
      </c>
      <c r="N283" s="9">
        <v>13933826</v>
      </c>
      <c r="O283" s="9">
        <f>L283+M283+N283</f>
        <v>26420285</v>
      </c>
      <c r="P283" s="9">
        <v>400985327</v>
      </c>
      <c r="Q283" s="10">
        <v>93.41119999999999</v>
      </c>
      <c r="R283" s="10">
        <v>6.5888</v>
      </c>
      <c r="S283" s="11">
        <f>IF(J283=1,O283,0)</f>
        <v>0</v>
      </c>
      <c r="T283" s="12">
        <f>IF(D283&lt;16.28,K283,0)</f>
        <v>0</v>
      </c>
      <c r="U283" s="13">
        <f>IF(F283&gt;16.28,O283,0)</f>
        <v>26420285</v>
      </c>
      <c r="V283" s="7"/>
    </row>
    <row r="284" ht="12.75" customHeight="1">
      <c r="A284" t="s" s="6">
        <v>525</v>
      </c>
      <c r="B284" t="s" s="6">
        <v>526</v>
      </c>
      <c r="C284" t="s" s="6">
        <v>18</v>
      </c>
      <c r="D284" s="7">
        <v>12.21</v>
      </c>
      <c r="E284" s="7">
        <v>0</v>
      </c>
      <c r="F284" s="7">
        <v>12.21</v>
      </c>
      <c r="G284" s="7">
        <v>12.21</v>
      </c>
      <c r="H284" s="7">
        <v>12.21</v>
      </c>
      <c r="I284" s="7"/>
      <c r="J284" s="8">
        <f>IF(D284=F284,0,1)</f>
        <v>0</v>
      </c>
      <c r="K284" s="9">
        <v>151016021</v>
      </c>
      <c r="L284" s="9">
        <v>1421075</v>
      </c>
      <c r="M284" s="9">
        <v>128807</v>
      </c>
      <c r="N284" s="9">
        <v>9058826</v>
      </c>
      <c r="O284" s="9">
        <f>L284+M284+N284</f>
        <v>10608708</v>
      </c>
      <c r="P284" s="9">
        <v>161624729</v>
      </c>
      <c r="Q284" s="10">
        <v>93.4362</v>
      </c>
      <c r="R284" s="10">
        <v>6.5638</v>
      </c>
      <c r="S284" s="11">
        <f>IF(J284=1,O284,0)</f>
        <v>0</v>
      </c>
      <c r="T284" s="12">
        <f>IF(D284&lt;16.28,K284,0)</f>
        <v>151016021</v>
      </c>
      <c r="U284" s="13">
        <f>IF(F284&gt;16.28,O284,0)</f>
        <v>0</v>
      </c>
      <c r="V284" s="7"/>
    </row>
    <row r="285" ht="12.75" customHeight="1">
      <c r="A285" t="s" s="6">
        <v>457</v>
      </c>
      <c r="B285" t="s" s="6">
        <v>458</v>
      </c>
      <c r="C285" t="s" s="6">
        <v>18</v>
      </c>
      <c r="D285" s="7">
        <v>6.79</v>
      </c>
      <c r="E285" s="7">
        <v>0</v>
      </c>
      <c r="F285" s="7">
        <v>6.75</v>
      </c>
      <c r="G285" s="7">
        <v>6.75</v>
      </c>
      <c r="H285" s="7">
        <v>6.75</v>
      </c>
      <c r="I285" s="7"/>
      <c r="J285" s="8">
        <f>IF(D285=F285,0,1)</f>
        <v>1</v>
      </c>
      <c r="K285" s="9">
        <v>3937931528</v>
      </c>
      <c r="L285" s="9">
        <v>192827267</v>
      </c>
      <c r="M285" s="9">
        <v>6321635</v>
      </c>
      <c r="N285" s="9">
        <v>77473190</v>
      </c>
      <c r="O285" s="9">
        <f>L285+M285+N285</f>
        <v>276622092</v>
      </c>
      <c r="P285" s="9">
        <v>4214553620</v>
      </c>
      <c r="Q285" s="10">
        <v>93.4365</v>
      </c>
      <c r="R285" s="10">
        <v>6.5635</v>
      </c>
      <c r="S285" s="11">
        <f>IF(J285=1,O285,0)</f>
        <v>276622092</v>
      </c>
      <c r="T285" s="12">
        <f>IF(D285&lt;16.28,K285,0)</f>
        <v>3937931528</v>
      </c>
      <c r="U285" s="13">
        <f>IF(F285&gt;16.28,O285,0)</f>
        <v>0</v>
      </c>
      <c r="V285" s="7"/>
    </row>
    <row r="286" ht="12.75" customHeight="1">
      <c r="A286" t="s" s="6">
        <v>347</v>
      </c>
      <c r="B286" t="s" s="6">
        <v>348</v>
      </c>
      <c r="C286" t="s" s="6">
        <v>18</v>
      </c>
      <c r="D286" s="7">
        <v>10.6</v>
      </c>
      <c r="E286" s="7">
        <v>0</v>
      </c>
      <c r="F286" s="7">
        <v>10.6</v>
      </c>
      <c r="G286" s="7">
        <v>10.6</v>
      </c>
      <c r="H286" s="7">
        <v>10.6</v>
      </c>
      <c r="I286" s="7"/>
      <c r="J286" s="8">
        <f>IF(D286=F286,0,1)</f>
        <v>0</v>
      </c>
      <c r="K286" s="9">
        <v>2649761580</v>
      </c>
      <c r="L286" s="9">
        <v>111966416</v>
      </c>
      <c r="M286" s="9">
        <v>5583100</v>
      </c>
      <c r="N286" s="9">
        <v>68153580</v>
      </c>
      <c r="O286" s="9">
        <f>L286+M286+N286</f>
        <v>185703096</v>
      </c>
      <c r="P286" s="9">
        <v>2835464676</v>
      </c>
      <c r="Q286" s="10">
        <v>93.4507</v>
      </c>
      <c r="R286" s="10">
        <v>6.5493</v>
      </c>
      <c r="S286" s="11">
        <f>IF(J286=1,O286,0)</f>
        <v>0</v>
      </c>
      <c r="T286" s="12">
        <f>IF(D286&lt;16.28,K286,0)</f>
        <v>2649761580</v>
      </c>
      <c r="U286" s="13">
        <f>IF(F286&gt;16.28,O286,0)</f>
        <v>0</v>
      </c>
      <c r="V286" s="7"/>
    </row>
    <row r="287" ht="12.75" customHeight="1">
      <c r="A287" t="s" s="6">
        <v>361</v>
      </c>
      <c r="B287" t="s" s="6">
        <v>362</v>
      </c>
      <c r="C287" t="s" s="6">
        <v>18</v>
      </c>
      <c r="D287" s="7">
        <v>12.4</v>
      </c>
      <c r="E287" s="7">
        <v>0</v>
      </c>
      <c r="F287" s="7">
        <v>12.4</v>
      </c>
      <c r="G287" s="7">
        <v>12.4</v>
      </c>
      <c r="H287" s="7">
        <v>12.4</v>
      </c>
      <c r="I287" s="7"/>
      <c r="J287" s="8">
        <f>IF(D287=F287,0,1)</f>
        <v>0</v>
      </c>
      <c r="K287" s="9">
        <v>1947771796</v>
      </c>
      <c r="L287" s="9">
        <v>62369447</v>
      </c>
      <c r="M287" s="9">
        <v>16444900</v>
      </c>
      <c r="N287" s="9">
        <v>56920179</v>
      </c>
      <c r="O287" s="9">
        <f>L287+M287+N287</f>
        <v>135734526</v>
      </c>
      <c r="P287" s="9">
        <v>2083506322</v>
      </c>
      <c r="Q287" s="10">
        <v>93.4853</v>
      </c>
      <c r="R287" s="10">
        <v>6.5147</v>
      </c>
      <c r="S287" s="11">
        <f>IF(J287=1,O287,0)</f>
        <v>0</v>
      </c>
      <c r="T287" s="12">
        <f>IF(D287&lt;16.28,K287,0)</f>
        <v>1947771796</v>
      </c>
      <c r="U287" s="13">
        <f>IF(F287&gt;16.28,O287,0)</f>
        <v>0</v>
      </c>
      <c r="V287" s="7"/>
    </row>
    <row r="288" ht="12.75" customHeight="1">
      <c r="A288" t="s" s="6">
        <v>465</v>
      </c>
      <c r="B288" t="s" s="6">
        <v>466</v>
      </c>
      <c r="C288" t="s" s="6">
        <v>18</v>
      </c>
      <c r="D288" s="7">
        <v>7.75</v>
      </c>
      <c r="E288" s="7">
        <v>0</v>
      </c>
      <c r="F288" s="7">
        <v>7.75</v>
      </c>
      <c r="G288" s="7">
        <v>7.75</v>
      </c>
      <c r="H288" s="7">
        <v>7.75</v>
      </c>
      <c r="I288" s="7"/>
      <c r="J288" s="8">
        <f>IF(D288=F288,0,1)</f>
        <v>0</v>
      </c>
      <c r="K288" s="9">
        <v>653481095</v>
      </c>
      <c r="L288" s="9">
        <v>15330205</v>
      </c>
      <c r="M288" s="9">
        <v>3395700</v>
      </c>
      <c r="N288" s="9">
        <v>26812001</v>
      </c>
      <c r="O288" s="9">
        <f>L288+M288+N288</f>
        <v>45537906</v>
      </c>
      <c r="P288" s="9">
        <v>699019001</v>
      </c>
      <c r="Q288" s="10">
        <v>93.4855</v>
      </c>
      <c r="R288" s="10">
        <v>6.5145</v>
      </c>
      <c r="S288" s="11">
        <f>IF(J288=1,O288,0)</f>
        <v>0</v>
      </c>
      <c r="T288" s="12">
        <f>IF(D288&lt;16.28,K288,0)</f>
        <v>653481095</v>
      </c>
      <c r="U288" s="13">
        <f>IF(F288&gt;16.28,O288,0)</f>
        <v>0</v>
      </c>
      <c r="V288" s="7"/>
    </row>
    <row r="289" ht="12.75" customHeight="1">
      <c r="A289" t="s" s="6">
        <v>707</v>
      </c>
      <c r="B289" t="s" s="6">
        <v>708</v>
      </c>
      <c r="C289" t="s" s="6">
        <v>18</v>
      </c>
      <c r="D289" s="7">
        <v>11.76</v>
      </c>
      <c r="E289" s="7">
        <v>11.76</v>
      </c>
      <c r="F289" s="7">
        <v>11.76</v>
      </c>
      <c r="G289" s="7">
        <v>11.76</v>
      </c>
      <c r="H289" s="7">
        <v>11.76</v>
      </c>
      <c r="I289" s="7"/>
      <c r="J289" s="8">
        <f>IF(D289=F289,0,1)</f>
        <v>0</v>
      </c>
      <c r="K289" s="9">
        <v>2842809341</v>
      </c>
      <c r="L289" s="9">
        <v>138643144</v>
      </c>
      <c r="M289" s="9">
        <v>4950300</v>
      </c>
      <c r="N289" s="9">
        <v>47337550</v>
      </c>
      <c r="O289" s="9">
        <f>L289+M289+N289</f>
        <v>190930994</v>
      </c>
      <c r="P289" s="9">
        <v>3033831935</v>
      </c>
      <c r="Q289" s="10">
        <v>93.70659999999999</v>
      </c>
      <c r="R289" s="10">
        <v>6.2934</v>
      </c>
      <c r="S289" s="11">
        <f>IF(J289=1,O289,0)</f>
        <v>0</v>
      </c>
      <c r="T289" s="12">
        <f>IF(D289&lt;16.28,K289,0)</f>
        <v>2842809341</v>
      </c>
      <c r="U289" s="13">
        <f>IF(F289&gt;16.28,O289,0)</f>
        <v>0</v>
      </c>
      <c r="V289" s="7"/>
    </row>
    <row r="290" ht="12.75" customHeight="1">
      <c r="A290" t="s" s="6">
        <v>177</v>
      </c>
      <c r="B290" t="s" s="6">
        <v>178</v>
      </c>
      <c r="C290" t="s" s="6">
        <v>18</v>
      </c>
      <c r="D290" s="7">
        <v>15.25</v>
      </c>
      <c r="E290" s="7">
        <v>0</v>
      </c>
      <c r="F290" s="7">
        <v>15.25</v>
      </c>
      <c r="G290" s="7">
        <v>15.25</v>
      </c>
      <c r="H290" s="7">
        <v>15.25</v>
      </c>
      <c r="I290" s="7"/>
      <c r="J290" s="8">
        <f>IF(D290=F290,0,1)</f>
        <v>0</v>
      </c>
      <c r="K290" s="9">
        <v>646668890</v>
      </c>
      <c r="L290" s="9">
        <v>5130715</v>
      </c>
      <c r="M290" s="9">
        <v>3956700</v>
      </c>
      <c r="N290" s="9">
        <v>33986346</v>
      </c>
      <c r="O290" s="9">
        <f>L290+M290+N290</f>
        <v>43073761</v>
      </c>
      <c r="P290" s="9">
        <v>689742651</v>
      </c>
      <c r="Q290" s="10">
        <v>93.7551</v>
      </c>
      <c r="R290" s="10">
        <v>6.2449</v>
      </c>
      <c r="S290" s="11">
        <f>IF(J290=1,O290,0)</f>
        <v>0</v>
      </c>
      <c r="T290" s="12">
        <f>IF(D290&lt;16.28,K290,0)</f>
        <v>646668890</v>
      </c>
      <c r="U290" s="13">
        <f>IF(F290&gt;16.28,O290,0)</f>
        <v>0</v>
      </c>
      <c r="V290" s="7"/>
    </row>
    <row r="291" ht="12.75" customHeight="1">
      <c r="A291" t="s" s="6">
        <v>641</v>
      </c>
      <c r="B291" t="s" s="6">
        <v>642</v>
      </c>
      <c r="C291" t="s" s="6">
        <v>18</v>
      </c>
      <c r="D291" s="7">
        <v>14.84</v>
      </c>
      <c r="E291" s="7">
        <v>0</v>
      </c>
      <c r="F291" s="7">
        <v>14.84</v>
      </c>
      <c r="G291" s="7">
        <v>14.84</v>
      </c>
      <c r="H291" s="7">
        <v>14.84</v>
      </c>
      <c r="I291" s="7"/>
      <c r="J291" s="8">
        <f>IF(D291=F291,0,1)</f>
        <v>0</v>
      </c>
      <c r="K291" s="9">
        <v>89305800</v>
      </c>
      <c r="L291" s="9">
        <v>2751170</v>
      </c>
      <c r="M291" s="9">
        <v>284500</v>
      </c>
      <c r="N291" s="9">
        <v>2839877</v>
      </c>
      <c r="O291" s="9">
        <f>L291+M291+N291</f>
        <v>5875547</v>
      </c>
      <c r="P291" s="9">
        <v>95181347</v>
      </c>
      <c r="Q291" s="10">
        <v>93.827</v>
      </c>
      <c r="R291" s="10">
        <v>6.173</v>
      </c>
      <c r="S291" s="11">
        <f>IF(J291=1,O291,0)</f>
        <v>0</v>
      </c>
      <c r="T291" s="12">
        <f>IF(D291&lt;16.28,K291,0)</f>
        <v>89305800</v>
      </c>
      <c r="U291" s="13">
        <f>IF(F291&gt;16.28,O291,0)</f>
        <v>0</v>
      </c>
      <c r="V291" s="7"/>
    </row>
    <row r="292" ht="12.75" customHeight="1">
      <c r="A292" t="s" s="6">
        <v>83</v>
      </c>
      <c r="B292" t="s" s="6">
        <v>84</v>
      </c>
      <c r="C292" t="s" s="6">
        <v>18</v>
      </c>
      <c r="D292" s="7">
        <v>19.87</v>
      </c>
      <c r="E292" s="7">
        <v>0</v>
      </c>
      <c r="F292" s="7">
        <v>19.87</v>
      </c>
      <c r="G292" s="7">
        <v>19.87</v>
      </c>
      <c r="H292" s="7">
        <v>19.87</v>
      </c>
      <c r="I292" s="7"/>
      <c r="J292" s="8">
        <f>IF(D292=F292,0,1)</f>
        <v>0</v>
      </c>
      <c r="K292" s="9">
        <v>1139845095</v>
      </c>
      <c r="L292" s="9">
        <v>38367305</v>
      </c>
      <c r="M292" s="9">
        <v>11622700</v>
      </c>
      <c r="N292" s="9">
        <v>24652980</v>
      </c>
      <c r="O292" s="9">
        <f>L292+M292+N292</f>
        <v>74642985</v>
      </c>
      <c r="P292" s="9">
        <v>1214488080</v>
      </c>
      <c r="Q292" s="10">
        <v>93.854</v>
      </c>
      <c r="R292" s="10">
        <v>6.146</v>
      </c>
      <c r="S292" s="11">
        <f>IF(J292=1,O292,0)</f>
        <v>0</v>
      </c>
      <c r="T292" s="12">
        <f>IF(D292&lt;16.28,K292,0)</f>
        <v>0</v>
      </c>
      <c r="U292" s="13">
        <f>IF(F292&gt;16.28,O292,0)</f>
        <v>74642985</v>
      </c>
      <c r="V292" s="7"/>
    </row>
    <row r="293" ht="12.75" customHeight="1">
      <c r="A293" t="s" s="6">
        <v>485</v>
      </c>
      <c r="B293" t="s" s="6">
        <v>486</v>
      </c>
      <c r="C293" t="s" s="6">
        <v>18</v>
      </c>
      <c r="D293" s="7">
        <v>15.58</v>
      </c>
      <c r="E293" s="7">
        <v>0</v>
      </c>
      <c r="F293" s="7">
        <v>15.58</v>
      </c>
      <c r="G293" s="7">
        <v>15.58</v>
      </c>
      <c r="H293" s="7">
        <v>15.58</v>
      </c>
      <c r="I293" s="7"/>
      <c r="J293" s="8">
        <f>IF(D293=F293,0,1)</f>
        <v>0</v>
      </c>
      <c r="K293" s="9">
        <v>233510860</v>
      </c>
      <c r="L293" s="9">
        <v>7453543</v>
      </c>
      <c r="M293" s="9">
        <v>628700</v>
      </c>
      <c r="N293" s="9">
        <v>7204930</v>
      </c>
      <c r="O293" s="9">
        <f>L293+M293+N293</f>
        <v>15287173</v>
      </c>
      <c r="P293" s="9">
        <v>248798033</v>
      </c>
      <c r="Q293" s="10">
        <v>93.8556</v>
      </c>
      <c r="R293" s="10">
        <v>6.1444</v>
      </c>
      <c r="S293" s="11">
        <f>IF(J293=1,O293,0)</f>
        <v>0</v>
      </c>
      <c r="T293" s="12">
        <f>IF(D293&lt;16.28,K293,0)</f>
        <v>233510860</v>
      </c>
      <c r="U293" s="13">
        <f>IF(F293&gt;16.28,O293,0)</f>
        <v>0</v>
      </c>
      <c r="V293" s="7"/>
    </row>
    <row r="294" ht="12.75" customHeight="1">
      <c r="A294" t="s" s="6">
        <v>169</v>
      </c>
      <c r="B294" t="s" s="6">
        <v>170</v>
      </c>
      <c r="C294" t="s" s="6">
        <v>18</v>
      </c>
      <c r="D294" s="7">
        <v>16.34</v>
      </c>
      <c r="E294" s="7">
        <v>0</v>
      </c>
      <c r="F294" s="7">
        <v>16.34</v>
      </c>
      <c r="G294" s="7">
        <v>16.34</v>
      </c>
      <c r="H294" s="7">
        <v>16.34</v>
      </c>
      <c r="I294" s="7"/>
      <c r="J294" s="8">
        <f>IF(D294=F294,0,1)</f>
        <v>0</v>
      </c>
      <c r="K294" s="9">
        <v>1152346865</v>
      </c>
      <c r="L294" s="9">
        <v>24181703</v>
      </c>
      <c r="M294" s="9">
        <v>21784000</v>
      </c>
      <c r="N294" s="9">
        <v>29269205</v>
      </c>
      <c r="O294" s="9">
        <f>L294+M294+N294</f>
        <v>75234908</v>
      </c>
      <c r="P294" s="9">
        <v>1227581773</v>
      </c>
      <c r="Q294" s="10">
        <v>93.87130000000001</v>
      </c>
      <c r="R294" s="10">
        <v>6.1287</v>
      </c>
      <c r="S294" s="11">
        <f>IF(J294=1,O294,0)</f>
        <v>0</v>
      </c>
      <c r="T294" s="12">
        <f>IF(D294&lt;16.28,K294,0)</f>
        <v>0</v>
      </c>
      <c r="U294" s="13">
        <f>IF(F294&gt;16.28,O294,0)</f>
        <v>75234908</v>
      </c>
      <c r="V294" s="7"/>
    </row>
    <row r="295" ht="12.75" customHeight="1">
      <c r="A295" t="s" s="6">
        <v>295</v>
      </c>
      <c r="B295" t="s" s="6">
        <v>296</v>
      </c>
      <c r="C295" t="s" s="6">
        <v>18</v>
      </c>
      <c r="D295" s="7">
        <v>14</v>
      </c>
      <c r="E295" s="7">
        <v>0</v>
      </c>
      <c r="F295" s="7">
        <v>14</v>
      </c>
      <c r="G295" s="7">
        <v>14</v>
      </c>
      <c r="H295" s="7">
        <v>14</v>
      </c>
      <c r="I295" s="7"/>
      <c r="J295" s="8">
        <f>IF(D295=F295,0,1)</f>
        <v>0</v>
      </c>
      <c r="K295" s="9">
        <v>516910722</v>
      </c>
      <c r="L295" s="9">
        <v>12396848</v>
      </c>
      <c r="M295" s="9">
        <v>5002800</v>
      </c>
      <c r="N295" s="9">
        <v>16092996</v>
      </c>
      <c r="O295" s="9">
        <f>L295+M295+N295</f>
        <v>33492644</v>
      </c>
      <c r="P295" s="9">
        <v>550403366</v>
      </c>
      <c r="Q295" s="10">
        <v>93.9149</v>
      </c>
      <c r="R295" s="10">
        <v>6.0851</v>
      </c>
      <c r="S295" s="11">
        <f>IF(J295=1,O295,0)</f>
        <v>0</v>
      </c>
      <c r="T295" s="12">
        <f>IF(D295&lt;16.28,K295,0)</f>
        <v>516910722</v>
      </c>
      <c r="U295" s="13">
        <f>IF(F295&gt;16.28,O295,0)</f>
        <v>0</v>
      </c>
      <c r="V295" s="7"/>
    </row>
    <row r="296" ht="12.75" customHeight="1">
      <c r="A296" t="s" s="6">
        <v>567</v>
      </c>
      <c r="B296" t="s" s="6">
        <v>568</v>
      </c>
      <c r="C296" t="s" s="6">
        <v>18</v>
      </c>
      <c r="D296" s="7">
        <v>15.07</v>
      </c>
      <c r="E296" s="7">
        <v>0</v>
      </c>
      <c r="F296" s="7">
        <v>15.07</v>
      </c>
      <c r="G296" s="7">
        <v>15.07</v>
      </c>
      <c r="H296" s="7">
        <v>15.07</v>
      </c>
      <c r="I296" s="7"/>
      <c r="J296" s="8">
        <f>IF(D296=F296,0,1)</f>
        <v>0</v>
      </c>
      <c r="K296" s="9">
        <v>845724270</v>
      </c>
      <c r="L296" s="9">
        <v>28031430</v>
      </c>
      <c r="M296" s="9">
        <v>6492300</v>
      </c>
      <c r="N296" s="9">
        <v>19908278</v>
      </c>
      <c r="O296" s="9">
        <f>L296+M296+N296</f>
        <v>54432008</v>
      </c>
      <c r="P296" s="9">
        <v>900156278</v>
      </c>
      <c r="Q296" s="10">
        <v>93.953</v>
      </c>
      <c r="R296" s="10">
        <v>6.047</v>
      </c>
      <c r="S296" s="11">
        <f>IF(J296=1,O296,0)</f>
        <v>0</v>
      </c>
      <c r="T296" s="12">
        <f>IF(D296&lt;16.28,K296,0)</f>
        <v>845724270</v>
      </c>
      <c r="U296" s="13">
        <f>IF(F296&gt;16.28,O296,0)</f>
        <v>0</v>
      </c>
      <c r="V296" s="7"/>
    </row>
    <row r="297" ht="12.75" customHeight="1">
      <c r="A297" t="s" s="6">
        <v>193</v>
      </c>
      <c r="B297" t="s" s="6">
        <v>194</v>
      </c>
      <c r="C297" t="s" s="6">
        <v>18</v>
      </c>
      <c r="D297" s="7">
        <v>3.03</v>
      </c>
      <c r="E297" s="7">
        <v>0</v>
      </c>
      <c r="F297" s="7">
        <v>3.03</v>
      </c>
      <c r="G297" s="7">
        <v>3.03</v>
      </c>
      <c r="H297" s="7">
        <v>3.03</v>
      </c>
      <c r="I297" s="7"/>
      <c r="J297" s="8">
        <f>IF(D297=F297,0,1)</f>
        <v>0</v>
      </c>
      <c r="K297" s="9">
        <v>9977341579</v>
      </c>
      <c r="L297" s="9">
        <v>417307609</v>
      </c>
      <c r="M297" s="9">
        <v>6998700</v>
      </c>
      <c r="N297" s="9">
        <v>204244104</v>
      </c>
      <c r="O297" s="9">
        <f>L297+M297+N297</f>
        <v>628550413</v>
      </c>
      <c r="P297" s="9">
        <v>10605891992</v>
      </c>
      <c r="Q297" s="10">
        <v>94.0736</v>
      </c>
      <c r="R297" s="10">
        <v>5.9264</v>
      </c>
      <c r="S297" s="11">
        <f>IF(J297=1,O297,0)</f>
        <v>0</v>
      </c>
      <c r="T297" s="12">
        <f>IF(D297&lt;16.28,K297,0)</f>
        <v>9977341579</v>
      </c>
      <c r="U297" s="13">
        <f>IF(F297&gt;16.28,O297,0)</f>
        <v>0</v>
      </c>
      <c r="V297" s="7"/>
    </row>
    <row r="298" ht="12.75" customHeight="1">
      <c r="A298" t="s" s="6">
        <v>125</v>
      </c>
      <c r="B298" t="s" s="6">
        <v>126</v>
      </c>
      <c r="C298" t="s" s="6">
        <v>18</v>
      </c>
      <c r="D298" s="7">
        <v>4.62</v>
      </c>
      <c r="E298" s="7">
        <v>0</v>
      </c>
      <c r="F298" s="7">
        <v>4.62</v>
      </c>
      <c r="G298" s="7">
        <v>4.62</v>
      </c>
      <c r="H298" s="7">
        <v>4.62</v>
      </c>
      <c r="I298" s="7"/>
      <c r="J298" s="8">
        <f>IF(D298=F298,0,1)</f>
        <v>0</v>
      </c>
      <c r="K298" s="9">
        <v>7747671899</v>
      </c>
      <c r="L298" s="9">
        <v>388554141</v>
      </c>
      <c r="M298" s="9">
        <v>25033370</v>
      </c>
      <c r="N298" s="9">
        <v>73744520</v>
      </c>
      <c r="O298" s="9">
        <f>L298+M298+N298</f>
        <v>487332031</v>
      </c>
      <c r="P298" s="9">
        <v>8235003930</v>
      </c>
      <c r="Q298" s="10">
        <v>94.0822</v>
      </c>
      <c r="R298" s="10">
        <v>5.9178</v>
      </c>
      <c r="S298" s="11">
        <f>IF(J298=1,O298,0)</f>
        <v>0</v>
      </c>
      <c r="T298" s="12">
        <f>IF(D298&lt;16.28,K298,0)</f>
        <v>7747671899</v>
      </c>
      <c r="U298" s="13">
        <f>IF(F298&gt;16.28,O298,0)</f>
        <v>0</v>
      </c>
      <c r="V298" s="7"/>
    </row>
    <row r="299" ht="12.75" customHeight="1">
      <c r="A299" t="s" s="6">
        <v>301</v>
      </c>
      <c r="B299" t="s" s="6">
        <v>302</v>
      </c>
      <c r="C299" t="s" s="6">
        <v>18</v>
      </c>
      <c r="D299" s="7">
        <v>17.56</v>
      </c>
      <c r="E299" s="7">
        <v>0</v>
      </c>
      <c r="F299" s="7">
        <v>17.56</v>
      </c>
      <c r="G299" s="7">
        <v>17.56</v>
      </c>
      <c r="H299" s="7">
        <v>17.56</v>
      </c>
      <c r="I299" s="7"/>
      <c r="J299" s="8">
        <f>IF(D299=F299,0,1)</f>
        <v>0</v>
      </c>
      <c r="K299" s="9">
        <v>221733109</v>
      </c>
      <c r="L299" s="9">
        <v>5206084</v>
      </c>
      <c r="M299" s="9">
        <v>1341600</v>
      </c>
      <c r="N299" s="9">
        <v>7211393</v>
      </c>
      <c r="O299" s="9">
        <f>L299+M299+N299</f>
        <v>13759077</v>
      </c>
      <c r="P299" s="9">
        <v>235492186</v>
      </c>
      <c r="Q299" s="10">
        <v>94.15730000000001</v>
      </c>
      <c r="R299" s="10">
        <v>5.8427</v>
      </c>
      <c r="S299" s="11">
        <f>IF(J299=1,O299,0)</f>
        <v>0</v>
      </c>
      <c r="T299" s="12">
        <f>IF(D299&lt;16.28,K299,0)</f>
        <v>0</v>
      </c>
      <c r="U299" s="13">
        <f>IF(F299&gt;16.28,O299,0)</f>
        <v>13759077</v>
      </c>
      <c r="V299" s="7"/>
    </row>
    <row r="300" ht="12.75" customHeight="1">
      <c r="A300" t="s" s="6">
        <v>621</v>
      </c>
      <c r="B300" t="s" s="6">
        <v>622</v>
      </c>
      <c r="C300" t="s" s="6">
        <v>18</v>
      </c>
      <c r="D300" s="7">
        <v>16.77</v>
      </c>
      <c r="E300" s="7">
        <v>0</v>
      </c>
      <c r="F300" s="7">
        <v>16.77</v>
      </c>
      <c r="G300" s="7">
        <v>16.77</v>
      </c>
      <c r="H300" s="7">
        <v>16.77</v>
      </c>
      <c r="I300" s="7"/>
      <c r="J300" s="8">
        <f>IF(D300=F300,0,1)</f>
        <v>0</v>
      </c>
      <c r="K300" s="9">
        <v>1283373073</v>
      </c>
      <c r="L300" s="9">
        <v>26240072</v>
      </c>
      <c r="M300" s="9">
        <v>12756832</v>
      </c>
      <c r="N300" s="9">
        <v>39192404</v>
      </c>
      <c r="O300" s="9">
        <f>L300+M300+N300</f>
        <v>78189308</v>
      </c>
      <c r="P300" s="9">
        <v>1361562381</v>
      </c>
      <c r="Q300" s="10">
        <v>94.2574</v>
      </c>
      <c r="R300" s="10">
        <v>5.7426</v>
      </c>
      <c r="S300" s="11">
        <f>IF(J300=1,O300,0)</f>
        <v>0</v>
      </c>
      <c r="T300" s="12">
        <f>IF(D300&lt;16.28,K300,0)</f>
        <v>0</v>
      </c>
      <c r="U300" s="13">
        <f>IF(F300&gt;16.28,O300,0)</f>
        <v>78189308</v>
      </c>
      <c r="V300" s="7"/>
    </row>
    <row r="301" ht="12.75" customHeight="1">
      <c r="A301" t="s" s="6">
        <v>245</v>
      </c>
      <c r="B301" t="s" s="6">
        <v>246</v>
      </c>
      <c r="C301" t="s" s="6">
        <v>18</v>
      </c>
      <c r="D301" s="7">
        <v>17.19</v>
      </c>
      <c r="E301" s="7">
        <v>0</v>
      </c>
      <c r="F301" s="7">
        <v>17.19</v>
      </c>
      <c r="G301" s="7">
        <v>17.19</v>
      </c>
      <c r="H301" s="7">
        <v>17.19</v>
      </c>
      <c r="I301" s="7"/>
      <c r="J301" s="8">
        <f>IF(D301=F301,0,1)</f>
        <v>0</v>
      </c>
      <c r="K301" s="9">
        <v>1989265680</v>
      </c>
      <c r="L301" s="9">
        <v>80909241</v>
      </c>
      <c r="M301" s="9">
        <v>14550700</v>
      </c>
      <c r="N301" s="9">
        <v>25638050</v>
      </c>
      <c r="O301" s="9">
        <f>L301+M301+N301</f>
        <v>121097991</v>
      </c>
      <c r="P301" s="9">
        <v>2110363671</v>
      </c>
      <c r="Q301" s="10">
        <v>94.2617</v>
      </c>
      <c r="R301" s="10">
        <v>5.7383</v>
      </c>
      <c r="S301" s="11">
        <f>IF(J301=1,O301,0)</f>
        <v>0</v>
      </c>
      <c r="T301" s="12">
        <f>IF(D301&lt;16.28,K301,0)</f>
        <v>0</v>
      </c>
      <c r="U301" s="13">
        <f>IF(F301&gt;16.28,O301,0)</f>
        <v>121097991</v>
      </c>
      <c r="V301" s="7"/>
    </row>
    <row r="302" ht="12.75" customHeight="1">
      <c r="A302" t="s" s="6">
        <v>559</v>
      </c>
      <c r="B302" t="s" s="6">
        <v>560</v>
      </c>
      <c r="C302" t="s" s="6">
        <v>18</v>
      </c>
      <c r="D302" s="7">
        <v>21.83</v>
      </c>
      <c r="E302" s="7">
        <v>0</v>
      </c>
      <c r="F302" s="7">
        <v>21.83</v>
      </c>
      <c r="G302" s="7">
        <v>21.83</v>
      </c>
      <c r="H302" s="7">
        <v>21.83</v>
      </c>
      <c r="I302" s="7"/>
      <c r="J302" s="8">
        <f>IF(D302=F302,0,1)</f>
        <v>0</v>
      </c>
      <c r="K302" s="9">
        <v>229129508</v>
      </c>
      <c r="L302" s="9">
        <v>2165438</v>
      </c>
      <c r="M302" s="9">
        <v>559954</v>
      </c>
      <c r="N302" s="9">
        <v>11089216</v>
      </c>
      <c r="O302" s="9">
        <f>L302+M302+N302</f>
        <v>13814608</v>
      </c>
      <c r="P302" s="9">
        <v>242944116</v>
      </c>
      <c r="Q302" s="10">
        <v>94.3137</v>
      </c>
      <c r="R302" s="10">
        <v>5.6863</v>
      </c>
      <c r="S302" s="11">
        <f>IF(J302=1,O302,0)</f>
        <v>0</v>
      </c>
      <c r="T302" s="12">
        <f>IF(D302&lt;16.28,K302,0)</f>
        <v>0</v>
      </c>
      <c r="U302" s="13">
        <f>IF(F302&gt;16.28,O302,0)</f>
        <v>13814608</v>
      </c>
      <c r="V302" s="7"/>
    </row>
    <row r="303" ht="12.75" customHeight="1">
      <c r="A303" t="s" s="6">
        <v>35</v>
      </c>
      <c r="B303" t="s" s="6">
        <v>36</v>
      </c>
      <c r="C303" t="s" s="6">
        <v>18</v>
      </c>
      <c r="D303" s="7">
        <v>11.42</v>
      </c>
      <c r="E303" s="7">
        <v>0</v>
      </c>
      <c r="F303" s="7">
        <v>11.42</v>
      </c>
      <c r="G303" s="7">
        <v>11.42</v>
      </c>
      <c r="H303" s="7">
        <v>11.42</v>
      </c>
      <c r="I303" s="7"/>
      <c r="J303" s="8">
        <f>IF(D303=F303,0,1)</f>
        <v>0</v>
      </c>
      <c r="K303" s="9">
        <v>11805801788</v>
      </c>
      <c r="L303" s="9">
        <v>513658303</v>
      </c>
      <c r="M303" s="9">
        <v>25455600</v>
      </c>
      <c r="N303" s="9">
        <v>172442140</v>
      </c>
      <c r="O303" s="9">
        <f>L303+M303+N303</f>
        <v>711556043</v>
      </c>
      <c r="P303" s="9">
        <v>12517357831</v>
      </c>
      <c r="Q303" s="10">
        <v>94.3154</v>
      </c>
      <c r="R303" s="10">
        <v>5.6846</v>
      </c>
      <c r="S303" s="11">
        <f>IF(J303=1,O303,0)</f>
        <v>0</v>
      </c>
      <c r="T303" s="12">
        <f>IF(D303&lt;16.28,K303,0)</f>
        <v>11805801788</v>
      </c>
      <c r="U303" s="13">
        <f>IF(F303&gt;16.28,O303,0)</f>
        <v>0</v>
      </c>
      <c r="V303" s="7"/>
    </row>
    <row r="304" ht="12.75" customHeight="1">
      <c r="A304" t="s" s="6">
        <v>529</v>
      </c>
      <c r="B304" t="s" s="6">
        <v>530</v>
      </c>
      <c r="C304" t="s" s="6">
        <v>18</v>
      </c>
      <c r="D304" s="7">
        <v>15.79</v>
      </c>
      <c r="E304" s="7">
        <v>0</v>
      </c>
      <c r="F304" s="7">
        <v>15.79</v>
      </c>
      <c r="G304" s="7">
        <v>15.79</v>
      </c>
      <c r="H304" s="7">
        <v>15.79</v>
      </c>
      <c r="I304" s="7"/>
      <c r="J304" s="8">
        <f>IF(D304=F304,0,1)</f>
        <v>0</v>
      </c>
      <c r="K304" s="9">
        <v>1095945116</v>
      </c>
      <c r="L304" s="9">
        <v>24340884</v>
      </c>
      <c r="M304" s="9">
        <v>4290400</v>
      </c>
      <c r="N304" s="9">
        <v>37104705</v>
      </c>
      <c r="O304" s="9">
        <f>L304+M304+N304</f>
        <v>65735989</v>
      </c>
      <c r="P304" s="9">
        <v>1161681105</v>
      </c>
      <c r="Q304" s="10">
        <v>94.3413</v>
      </c>
      <c r="R304" s="10">
        <v>5.6587</v>
      </c>
      <c r="S304" s="11">
        <f>IF(J304=1,O304,0)</f>
        <v>0</v>
      </c>
      <c r="T304" s="12">
        <f>IF(D304&lt;16.28,K304,0)</f>
        <v>1095945116</v>
      </c>
      <c r="U304" s="13">
        <f>IF(F304&gt;16.28,O304,0)</f>
        <v>0</v>
      </c>
      <c r="V304" s="7"/>
    </row>
    <row r="305" ht="12.75" customHeight="1">
      <c r="A305" t="s" s="6">
        <v>479</v>
      </c>
      <c r="B305" t="s" s="6">
        <v>480</v>
      </c>
      <c r="C305" t="s" s="6">
        <v>18</v>
      </c>
      <c r="D305" s="7">
        <v>17.15</v>
      </c>
      <c r="E305" s="7">
        <v>0</v>
      </c>
      <c r="F305" s="7">
        <v>17.15</v>
      </c>
      <c r="G305" s="7">
        <v>17.15</v>
      </c>
      <c r="H305" s="7">
        <v>17.15</v>
      </c>
      <c r="I305" s="7"/>
      <c r="J305" s="8">
        <f>IF(D305=F305,0,1)</f>
        <v>0</v>
      </c>
      <c r="K305" s="9">
        <v>1450333516</v>
      </c>
      <c r="L305" s="9">
        <v>32207866</v>
      </c>
      <c r="M305" s="9">
        <v>30185000</v>
      </c>
      <c r="N305" s="9">
        <v>24088915</v>
      </c>
      <c r="O305" s="9">
        <f>L305+M305+N305</f>
        <v>86481781</v>
      </c>
      <c r="P305" s="9">
        <v>1536815297</v>
      </c>
      <c r="Q305" s="10">
        <v>94.37269999999999</v>
      </c>
      <c r="R305" s="10">
        <v>5.6273</v>
      </c>
      <c r="S305" s="11">
        <f>IF(J305=1,O305,0)</f>
        <v>0</v>
      </c>
      <c r="T305" s="12">
        <f>IF(D305&lt;16.28,K305,0)</f>
        <v>0</v>
      </c>
      <c r="U305" s="13">
        <f>IF(F305&gt;16.28,O305,0)</f>
        <v>86481781</v>
      </c>
      <c r="V305" s="7"/>
    </row>
    <row r="306" ht="12.75" customHeight="1">
      <c r="A306" t="s" s="6">
        <v>365</v>
      </c>
      <c r="B306" t="s" s="6">
        <v>366</v>
      </c>
      <c r="C306" t="s" s="6">
        <v>18</v>
      </c>
      <c r="D306" s="7">
        <v>17.42</v>
      </c>
      <c r="E306" s="7">
        <v>0</v>
      </c>
      <c r="F306" s="7">
        <v>17.42</v>
      </c>
      <c r="G306" s="7">
        <v>17.42</v>
      </c>
      <c r="H306" s="7">
        <v>17.42</v>
      </c>
      <c r="I306" s="7"/>
      <c r="J306" s="8">
        <f>IF(D306=F306,0,1)</f>
        <v>0</v>
      </c>
      <c r="K306" s="9">
        <v>2823833508</v>
      </c>
      <c r="L306" s="9">
        <v>93754193</v>
      </c>
      <c r="M306" s="9">
        <v>29111900</v>
      </c>
      <c r="N306" s="9">
        <v>42427890</v>
      </c>
      <c r="O306" s="9">
        <f>L306+M306+N306</f>
        <v>165293983</v>
      </c>
      <c r="P306" s="9">
        <v>2989127491</v>
      </c>
      <c r="Q306" s="10">
        <v>94.47020000000001</v>
      </c>
      <c r="R306" s="10">
        <v>5.5298</v>
      </c>
      <c r="S306" s="11">
        <f>IF(J306=1,O306,0)</f>
        <v>0</v>
      </c>
      <c r="T306" s="12">
        <f>IF(D306&lt;16.28,K306,0)</f>
        <v>0</v>
      </c>
      <c r="U306" s="13">
        <f>IF(F306&gt;16.28,O306,0)</f>
        <v>165293983</v>
      </c>
      <c r="V306" s="7"/>
    </row>
    <row r="307" ht="12.75" customHeight="1">
      <c r="A307" t="s" s="6">
        <v>97</v>
      </c>
      <c r="B307" t="s" s="6">
        <v>98</v>
      </c>
      <c r="C307" t="s" s="6">
        <v>18</v>
      </c>
      <c r="D307" s="7">
        <v>7.85</v>
      </c>
      <c r="E307" s="7">
        <v>0</v>
      </c>
      <c r="F307" s="7">
        <v>7.85</v>
      </c>
      <c r="G307" s="7">
        <v>7.85</v>
      </c>
      <c r="H307" s="7">
        <v>7.85</v>
      </c>
      <c r="I307" s="7"/>
      <c r="J307" s="8">
        <f>IF(D307=F307,0,1)</f>
        <v>0</v>
      </c>
      <c r="K307" s="9">
        <v>4572968372</v>
      </c>
      <c r="L307" s="9">
        <v>154936288</v>
      </c>
      <c r="M307" s="9">
        <v>13676800</v>
      </c>
      <c r="N307" s="9">
        <v>98173500</v>
      </c>
      <c r="O307" s="9">
        <f>L307+M307+N307</f>
        <v>266786588</v>
      </c>
      <c r="P307" s="9">
        <v>4839754960</v>
      </c>
      <c r="Q307" s="10">
        <v>94.4876</v>
      </c>
      <c r="R307" s="10">
        <v>5.5124</v>
      </c>
      <c r="S307" s="11">
        <f>IF(J307=1,O307,0)</f>
        <v>0</v>
      </c>
      <c r="T307" s="12">
        <f>IF(D307&lt;16.28,K307,0)</f>
        <v>4572968372</v>
      </c>
      <c r="U307" s="13">
        <f>IF(F307&gt;16.28,O307,0)</f>
        <v>0</v>
      </c>
      <c r="V307" s="7"/>
    </row>
    <row r="308" ht="12.75" customHeight="1">
      <c r="A308" t="s" s="6">
        <v>421</v>
      </c>
      <c r="B308" t="s" s="6">
        <v>422</v>
      </c>
      <c r="C308" t="s" s="6">
        <v>18</v>
      </c>
      <c r="D308" s="7">
        <v>9.300000000000001</v>
      </c>
      <c r="E308" s="7">
        <v>0</v>
      </c>
      <c r="F308" s="7">
        <v>9.300000000000001</v>
      </c>
      <c r="G308" s="7">
        <v>9.300000000000001</v>
      </c>
      <c r="H308" s="7">
        <v>9.300000000000001</v>
      </c>
      <c r="I308" s="7"/>
      <c r="J308" s="8">
        <f>IF(D308=F308,0,1)</f>
        <v>0</v>
      </c>
      <c r="K308" s="9">
        <v>555656161</v>
      </c>
      <c r="L308" s="9">
        <v>21246719</v>
      </c>
      <c r="M308" s="9">
        <v>2589830</v>
      </c>
      <c r="N308" s="9">
        <v>7980090</v>
      </c>
      <c r="O308" s="9">
        <f>L308+M308+N308</f>
        <v>31816639</v>
      </c>
      <c r="P308" s="9">
        <v>587472800</v>
      </c>
      <c r="Q308" s="10">
        <v>94.5842</v>
      </c>
      <c r="R308" s="10">
        <v>5.4158</v>
      </c>
      <c r="S308" s="11">
        <f>IF(J308=1,O308,0)</f>
        <v>0</v>
      </c>
      <c r="T308" s="12">
        <f>IF(D308&lt;16.28,K308,0)</f>
        <v>555656161</v>
      </c>
      <c r="U308" s="13">
        <f>IF(F308&gt;16.28,O308,0)</f>
        <v>0</v>
      </c>
      <c r="V308" s="7"/>
    </row>
    <row r="309" ht="12.75" customHeight="1">
      <c r="A309" t="s" s="6">
        <v>195</v>
      </c>
      <c r="B309" t="s" s="6">
        <v>196</v>
      </c>
      <c r="C309" t="s" s="6">
        <v>18</v>
      </c>
      <c r="D309" s="7">
        <v>7.93</v>
      </c>
      <c r="E309" s="7">
        <v>0</v>
      </c>
      <c r="F309" s="7">
        <v>7.93</v>
      </c>
      <c r="G309" s="7">
        <v>7.93</v>
      </c>
      <c r="H309" s="7">
        <v>7.93</v>
      </c>
      <c r="I309" s="7"/>
      <c r="J309" s="8">
        <f>IF(D309=F309,0,1)</f>
        <v>0</v>
      </c>
      <c r="K309" s="9">
        <v>530943817</v>
      </c>
      <c r="L309" s="9">
        <v>18304883</v>
      </c>
      <c r="M309" s="9">
        <v>0</v>
      </c>
      <c r="N309" s="9">
        <v>11827908</v>
      </c>
      <c r="O309" s="9">
        <f>L309+M309+N309</f>
        <v>30132791</v>
      </c>
      <c r="P309" s="9">
        <v>561076608</v>
      </c>
      <c r="Q309" s="10">
        <v>94.62949999999999</v>
      </c>
      <c r="R309" s="10">
        <v>5.3705</v>
      </c>
      <c r="S309" s="11">
        <f>IF(J309=1,O309,0)</f>
        <v>0</v>
      </c>
      <c r="T309" s="12">
        <f>IF(D309&lt;16.28,K309,0)</f>
        <v>530943817</v>
      </c>
      <c r="U309" s="13">
        <f>IF(F309&gt;16.28,O309,0)</f>
        <v>0</v>
      </c>
      <c r="V309" s="7"/>
    </row>
    <row r="310" ht="12.75" customHeight="1">
      <c r="A310" t="s" s="6">
        <v>615</v>
      </c>
      <c r="B310" t="s" s="6">
        <v>616</v>
      </c>
      <c r="C310" t="s" s="6">
        <v>18</v>
      </c>
      <c r="D310" s="7">
        <v>7.73</v>
      </c>
      <c r="E310" s="7">
        <v>0</v>
      </c>
      <c r="F310" s="7">
        <v>7.37</v>
      </c>
      <c r="G310" s="7">
        <v>7.37</v>
      </c>
      <c r="H310" s="7">
        <v>7.37</v>
      </c>
      <c r="I310" s="7"/>
      <c r="J310" s="8">
        <f>IF(D310=F310,0,1)</f>
        <v>1</v>
      </c>
      <c r="K310" s="9">
        <v>2340501343</v>
      </c>
      <c r="L310" s="9">
        <v>97880297</v>
      </c>
      <c r="M310" s="9">
        <v>1767800</v>
      </c>
      <c r="N310" s="9">
        <v>32294720</v>
      </c>
      <c r="O310" s="9">
        <f>L310+M310+N310</f>
        <v>131942817</v>
      </c>
      <c r="P310" s="9">
        <v>2472444160</v>
      </c>
      <c r="Q310" s="10">
        <v>94.6635</v>
      </c>
      <c r="R310" s="10">
        <v>5.3365</v>
      </c>
      <c r="S310" s="11">
        <f>IF(J310=1,O310,0)</f>
        <v>131942817</v>
      </c>
      <c r="T310" s="12">
        <f>IF(D310&lt;16.28,K310,0)</f>
        <v>2340501343</v>
      </c>
      <c r="U310" s="13">
        <f>IF(F310&gt;16.28,O310,0)</f>
        <v>0</v>
      </c>
      <c r="V310" s="7"/>
    </row>
    <row r="311" ht="12.75" customHeight="1">
      <c r="A311" t="s" s="6">
        <v>283</v>
      </c>
      <c r="B311" t="s" s="6">
        <v>284</v>
      </c>
      <c r="C311" t="s" s="6">
        <v>18</v>
      </c>
      <c r="D311" s="7">
        <v>16.56</v>
      </c>
      <c r="E311" s="7">
        <v>0</v>
      </c>
      <c r="F311" s="7">
        <v>16.56</v>
      </c>
      <c r="G311" s="7">
        <v>16.56</v>
      </c>
      <c r="H311" s="7">
        <v>16.56</v>
      </c>
      <c r="I311" s="7"/>
      <c r="J311" s="8">
        <f>IF(D311=F311,0,1)</f>
        <v>0</v>
      </c>
      <c r="K311" s="9">
        <v>2648351584</v>
      </c>
      <c r="L311" s="9">
        <v>77265296</v>
      </c>
      <c r="M311" s="9">
        <v>29290000</v>
      </c>
      <c r="N311" s="9">
        <v>41997940</v>
      </c>
      <c r="O311" s="9">
        <f>L311+M311+N311</f>
        <v>148553236</v>
      </c>
      <c r="P311" s="9">
        <v>2796904820</v>
      </c>
      <c r="Q311" s="10">
        <v>94.6887</v>
      </c>
      <c r="R311" s="10">
        <v>5.3113</v>
      </c>
      <c r="S311" s="11">
        <f>IF(J311=1,O311,0)</f>
        <v>0</v>
      </c>
      <c r="T311" s="12">
        <f>IF(D311&lt;16.28,K311,0)</f>
        <v>0</v>
      </c>
      <c r="U311" s="13">
        <f>IF(F311&gt;16.28,O311,0)</f>
        <v>148553236</v>
      </c>
      <c r="V311" s="7"/>
    </row>
    <row r="312" ht="12.75" customHeight="1">
      <c r="A312" t="s" s="6">
        <v>677</v>
      </c>
      <c r="B312" t="s" s="6">
        <v>678</v>
      </c>
      <c r="C312" t="s" s="6">
        <v>18</v>
      </c>
      <c r="D312" s="7">
        <v>20.49</v>
      </c>
      <c r="E312" s="7">
        <v>0</v>
      </c>
      <c r="F312" s="7">
        <v>20.49</v>
      </c>
      <c r="G312" s="7">
        <v>20.49</v>
      </c>
      <c r="H312" s="7">
        <v>20.49</v>
      </c>
      <c r="I312" s="7"/>
      <c r="J312" s="8">
        <f>IF(D312=F312,0,1)</f>
        <v>0</v>
      </c>
      <c r="K312" s="9">
        <v>236081152</v>
      </c>
      <c r="L312" s="9">
        <v>6586478</v>
      </c>
      <c r="M312" s="9">
        <v>1352233</v>
      </c>
      <c r="N312" s="9">
        <v>5169110</v>
      </c>
      <c r="O312" s="9">
        <f>L312+M312+N312</f>
        <v>13107821</v>
      </c>
      <c r="P312" s="9">
        <v>249188973</v>
      </c>
      <c r="Q312" s="10">
        <v>94.7398</v>
      </c>
      <c r="R312" s="10">
        <v>5.2602</v>
      </c>
      <c r="S312" s="11">
        <f>IF(J312=1,O312,0)</f>
        <v>0</v>
      </c>
      <c r="T312" s="12">
        <f>IF(D312&lt;16.28,K312,0)</f>
        <v>0</v>
      </c>
      <c r="U312" s="13">
        <f>IF(F312&gt;16.28,O312,0)</f>
        <v>13107821</v>
      </c>
      <c r="V312" s="7"/>
    </row>
    <row r="313" ht="12.75" customHeight="1">
      <c r="A313" t="s" s="6">
        <v>67</v>
      </c>
      <c r="B313" t="s" s="6">
        <v>68</v>
      </c>
      <c r="C313" t="s" s="6">
        <v>18</v>
      </c>
      <c r="D313" s="7">
        <v>11.56</v>
      </c>
      <c r="E313" s="7">
        <v>0</v>
      </c>
      <c r="F313" s="7">
        <v>11.56</v>
      </c>
      <c r="G313" s="7">
        <v>11.56</v>
      </c>
      <c r="H313" s="7">
        <v>11.56</v>
      </c>
      <c r="I313" s="7"/>
      <c r="J313" s="8">
        <f>IF(D313=F313,0,1)</f>
        <v>0</v>
      </c>
      <c r="K313" s="9">
        <v>9157742150</v>
      </c>
      <c r="L313" s="9">
        <v>384344699</v>
      </c>
      <c r="M313" s="9">
        <v>24617500</v>
      </c>
      <c r="N313" s="9">
        <v>97650170</v>
      </c>
      <c r="O313" s="9">
        <f>L313+M313+N313</f>
        <v>506612369</v>
      </c>
      <c r="P313" s="9">
        <v>9664354519</v>
      </c>
      <c r="Q313" s="10">
        <v>94.75790000000001</v>
      </c>
      <c r="R313" s="10">
        <v>5.2421</v>
      </c>
      <c r="S313" s="11">
        <f>IF(J313=1,O313,0)</f>
        <v>0</v>
      </c>
      <c r="T313" s="12">
        <f>IF(D313&lt;16.28,K313,0)</f>
        <v>9157742150</v>
      </c>
      <c r="U313" s="13">
        <f>IF(F313&gt;16.28,O313,0)</f>
        <v>0</v>
      </c>
      <c r="V313" s="7"/>
    </row>
    <row r="314" ht="12.75" customHeight="1">
      <c r="A314" t="s" s="6">
        <v>519</v>
      </c>
      <c r="B314" t="s" s="6">
        <v>520</v>
      </c>
      <c r="C314" t="s" s="6">
        <v>18</v>
      </c>
      <c r="D314" s="7">
        <v>9.82</v>
      </c>
      <c r="E314" s="7">
        <v>0</v>
      </c>
      <c r="F314" s="7">
        <v>9.82</v>
      </c>
      <c r="G314" s="7">
        <v>9.82</v>
      </c>
      <c r="H314" s="7">
        <v>9.82</v>
      </c>
      <c r="I314" s="7"/>
      <c r="J314" s="8">
        <f>IF(D314=F314,0,1)</f>
        <v>0</v>
      </c>
      <c r="K314" s="9">
        <v>2470634980</v>
      </c>
      <c r="L314" s="9">
        <v>105802920</v>
      </c>
      <c r="M314" s="9">
        <v>5872300</v>
      </c>
      <c r="N314" s="9">
        <v>24825556</v>
      </c>
      <c r="O314" s="9">
        <f>L314+M314+N314</f>
        <v>136500776</v>
      </c>
      <c r="P314" s="9">
        <v>2607135756</v>
      </c>
      <c r="Q314" s="10">
        <v>94.76430000000001</v>
      </c>
      <c r="R314" s="10">
        <v>5.2357</v>
      </c>
      <c r="S314" s="11">
        <f>IF(J314=1,O314,0)</f>
        <v>0</v>
      </c>
      <c r="T314" s="12">
        <f>IF(D314&lt;16.28,K314,0)</f>
        <v>2470634980</v>
      </c>
      <c r="U314" s="13">
        <f>IF(F314&gt;16.28,O314,0)</f>
        <v>0</v>
      </c>
      <c r="V314" s="7"/>
    </row>
    <row r="315" ht="12.75" customHeight="1">
      <c r="A315" t="s" s="6">
        <v>135</v>
      </c>
      <c r="B315" t="s" s="6">
        <v>136</v>
      </c>
      <c r="C315" t="s" s="6">
        <v>18</v>
      </c>
      <c r="D315" s="7">
        <v>18.25</v>
      </c>
      <c r="E315" s="7">
        <v>0</v>
      </c>
      <c r="F315" s="7">
        <v>18.25</v>
      </c>
      <c r="G315" s="7">
        <v>18.25</v>
      </c>
      <c r="H315" s="7">
        <v>18.25</v>
      </c>
      <c r="I315" s="7"/>
      <c r="J315" s="8">
        <f>IF(D315=F315,0,1)</f>
        <v>0</v>
      </c>
      <c r="K315" s="9">
        <v>174628595</v>
      </c>
      <c r="L315" s="9">
        <v>3023175</v>
      </c>
      <c r="M315" s="9">
        <v>952580</v>
      </c>
      <c r="N315" s="9">
        <v>5403880</v>
      </c>
      <c r="O315" s="9">
        <f>L315+M315+N315</f>
        <v>9379635</v>
      </c>
      <c r="P315" s="9">
        <v>184008230</v>
      </c>
      <c r="Q315" s="10">
        <v>94.90260000000001</v>
      </c>
      <c r="R315" s="10">
        <v>5.0974</v>
      </c>
      <c r="S315" s="11">
        <f>IF(J315=1,O315,0)</f>
        <v>0</v>
      </c>
      <c r="T315" s="12">
        <f>IF(D315&lt;16.28,K315,0)</f>
        <v>0</v>
      </c>
      <c r="U315" s="13">
        <f>IF(F315&gt;16.28,O315,0)</f>
        <v>9379635</v>
      </c>
      <c r="V315" s="7"/>
    </row>
    <row r="316" ht="12.75" customHeight="1">
      <c r="A316" t="s" s="6">
        <v>553</v>
      </c>
      <c r="B316" t="s" s="6">
        <v>554</v>
      </c>
      <c r="C316" t="s" s="6">
        <v>18</v>
      </c>
      <c r="D316" s="7">
        <v>19.03</v>
      </c>
      <c r="E316" s="7">
        <v>0</v>
      </c>
      <c r="F316" s="7">
        <v>19.03</v>
      </c>
      <c r="G316" s="7">
        <v>19.03</v>
      </c>
      <c r="H316" s="7">
        <v>19.03</v>
      </c>
      <c r="I316" s="7"/>
      <c r="J316" s="8">
        <f>IF(D316=F316,0,1)</f>
        <v>0</v>
      </c>
      <c r="K316" s="9">
        <v>1350382370</v>
      </c>
      <c r="L316" s="9">
        <v>25084301</v>
      </c>
      <c r="M316" s="9">
        <v>2865700</v>
      </c>
      <c r="N316" s="9">
        <v>44569860</v>
      </c>
      <c r="O316" s="9">
        <f>L316+M316+N316</f>
        <v>72519861</v>
      </c>
      <c r="P316" s="9">
        <v>1422902231</v>
      </c>
      <c r="Q316" s="10">
        <v>94.9034</v>
      </c>
      <c r="R316" s="10">
        <v>5.0966</v>
      </c>
      <c r="S316" s="11">
        <f>IF(J316=1,O316,0)</f>
        <v>0</v>
      </c>
      <c r="T316" s="12">
        <f>IF(D316&lt;16.28,K316,0)</f>
        <v>0</v>
      </c>
      <c r="U316" s="13">
        <f>IF(F316&gt;16.28,O316,0)</f>
        <v>72519861</v>
      </c>
      <c r="V316" s="7"/>
    </row>
    <row r="317" ht="12.75" customHeight="1">
      <c r="A317" t="s" s="6">
        <v>351</v>
      </c>
      <c r="B317" t="s" s="6">
        <v>352</v>
      </c>
      <c r="C317" t="s" s="6">
        <v>18</v>
      </c>
      <c r="D317" s="7">
        <v>10.52</v>
      </c>
      <c r="E317" s="7">
        <v>0</v>
      </c>
      <c r="F317" s="7">
        <v>10.52</v>
      </c>
      <c r="G317" s="7">
        <v>10.52</v>
      </c>
      <c r="H317" s="7">
        <v>10.52</v>
      </c>
      <c r="I317" s="7"/>
      <c r="J317" s="8">
        <f>IF(D317=F317,0,1)</f>
        <v>0</v>
      </c>
      <c r="K317" s="9">
        <v>6893368297</v>
      </c>
      <c r="L317" s="9">
        <v>257038911</v>
      </c>
      <c r="M317" s="9">
        <v>17593000</v>
      </c>
      <c r="N317" s="9">
        <v>83162860</v>
      </c>
      <c r="O317" s="9">
        <f>L317+M317+N317</f>
        <v>357794771</v>
      </c>
      <c r="P317" s="9">
        <v>7251163068</v>
      </c>
      <c r="Q317" s="10">
        <v>95.06570000000001</v>
      </c>
      <c r="R317" s="10">
        <v>4.9343</v>
      </c>
      <c r="S317" s="11">
        <f>IF(J317=1,O317,0)</f>
        <v>0</v>
      </c>
      <c r="T317" s="12">
        <f>IF(D317&lt;16.28,K317,0)</f>
        <v>6893368297</v>
      </c>
      <c r="U317" s="13">
        <f>IF(F317&gt;16.28,O317,0)</f>
        <v>0</v>
      </c>
      <c r="V317" s="7"/>
    </row>
    <row r="318" ht="12.75" customHeight="1">
      <c r="A318" t="s" s="6">
        <v>69</v>
      </c>
      <c r="B318" t="s" s="6">
        <v>70</v>
      </c>
      <c r="C318" t="s" s="6">
        <v>18</v>
      </c>
      <c r="D318" s="7">
        <v>13.75</v>
      </c>
      <c r="E318" s="7">
        <v>0</v>
      </c>
      <c r="F318" s="7">
        <v>13.75</v>
      </c>
      <c r="G318" s="7">
        <v>13.75</v>
      </c>
      <c r="H318" s="7">
        <v>13.75</v>
      </c>
      <c r="I318" s="7"/>
      <c r="J318" s="8">
        <f>IF(D318=F318,0,1)</f>
        <v>0</v>
      </c>
      <c r="K318" s="9">
        <v>999494343</v>
      </c>
      <c r="L318" s="9">
        <v>20906135</v>
      </c>
      <c r="M318" s="9">
        <v>4766558</v>
      </c>
      <c r="N318" s="9">
        <v>26040244</v>
      </c>
      <c r="O318" s="9">
        <f>L318+M318+N318</f>
        <v>51712937</v>
      </c>
      <c r="P318" s="9">
        <v>1051207280</v>
      </c>
      <c r="Q318" s="10">
        <v>95.0806</v>
      </c>
      <c r="R318" s="10">
        <v>4.9194</v>
      </c>
      <c r="S318" s="11">
        <f>IF(J318=1,O318,0)</f>
        <v>0</v>
      </c>
      <c r="T318" s="12">
        <f>IF(D318&lt;16.28,K318,0)</f>
        <v>999494343</v>
      </c>
      <c r="U318" s="13">
        <f>IF(F318&gt;16.28,O318,0)</f>
        <v>0</v>
      </c>
      <c r="V318" s="7"/>
    </row>
    <row r="319" ht="12.75" customHeight="1">
      <c r="A319" t="s" s="6">
        <v>371</v>
      </c>
      <c r="B319" t="s" s="6">
        <v>372</v>
      </c>
      <c r="C319" t="s" s="6">
        <v>18</v>
      </c>
      <c r="D319" s="7">
        <v>10.57</v>
      </c>
      <c r="E319" s="7">
        <v>0</v>
      </c>
      <c r="F319" s="7">
        <v>18.03</v>
      </c>
      <c r="G319" s="7">
        <v>18.03</v>
      </c>
      <c r="H319" s="7">
        <v>18.03</v>
      </c>
      <c r="I319" s="7"/>
      <c r="J319" s="8">
        <f>IF(D319=F319,0,1)</f>
        <v>1</v>
      </c>
      <c r="K319" s="9">
        <v>6190050331</v>
      </c>
      <c r="L319" s="9">
        <v>174343349</v>
      </c>
      <c r="M319" s="9">
        <v>20820720</v>
      </c>
      <c r="N319" s="9">
        <v>123350850</v>
      </c>
      <c r="O319" s="9">
        <f>L319+M319+N319</f>
        <v>318514919</v>
      </c>
      <c r="P319" s="9">
        <v>6508565250</v>
      </c>
      <c r="Q319" s="10">
        <v>95.1062</v>
      </c>
      <c r="R319" s="10">
        <v>4.8938</v>
      </c>
      <c r="S319" s="11">
        <f>IF(J319=1,O319,0)</f>
        <v>318514919</v>
      </c>
      <c r="T319" s="12">
        <f>IF(D319&lt;16.28,K319,0)</f>
        <v>6190050331</v>
      </c>
      <c r="U319" s="13">
        <f>IF(F319&gt;16.28,O319,0)</f>
        <v>318514919</v>
      </c>
      <c r="V319" s="7"/>
    </row>
    <row r="320" ht="12.75" customHeight="1">
      <c r="A320" t="s" s="6">
        <v>669</v>
      </c>
      <c r="B320" t="s" s="6">
        <v>670</v>
      </c>
      <c r="C320" t="s" s="6">
        <v>18</v>
      </c>
      <c r="D320" s="7">
        <v>5.82</v>
      </c>
      <c r="E320" s="7">
        <v>0</v>
      </c>
      <c r="F320" s="7">
        <v>5.82</v>
      </c>
      <c r="G320" s="7">
        <v>5.82</v>
      </c>
      <c r="H320" s="7">
        <v>5.82</v>
      </c>
      <c r="I320" s="7"/>
      <c r="J320" s="8">
        <f>IF(D320=F320,0,1)</f>
        <v>0</v>
      </c>
      <c r="K320" s="9">
        <v>3009225573</v>
      </c>
      <c r="L320" s="9">
        <v>94089345</v>
      </c>
      <c r="M320" s="9">
        <v>12547275</v>
      </c>
      <c r="N320" s="9">
        <v>46057640</v>
      </c>
      <c r="O320" s="9">
        <f>L320+M320+N320</f>
        <v>152694260</v>
      </c>
      <c r="P320" s="9">
        <v>3161919833</v>
      </c>
      <c r="Q320" s="10">
        <v>95.1708</v>
      </c>
      <c r="R320" s="10">
        <v>4.8292</v>
      </c>
      <c r="S320" s="11">
        <f>IF(J320=1,O320,0)</f>
        <v>0</v>
      </c>
      <c r="T320" s="12">
        <f>IF(D320&lt;16.28,K320,0)</f>
        <v>3009225573</v>
      </c>
      <c r="U320" s="13">
        <f>IF(F320&gt;16.28,O320,0)</f>
        <v>0</v>
      </c>
      <c r="V320" s="7"/>
    </row>
    <row r="321" ht="12.75" customHeight="1">
      <c r="A321" t="s" s="6">
        <v>645</v>
      </c>
      <c r="B321" t="s" s="6">
        <v>646</v>
      </c>
      <c r="C321" t="s" s="6">
        <v>18</v>
      </c>
      <c r="D321" s="7">
        <v>18.35</v>
      </c>
      <c r="E321" s="7">
        <v>0</v>
      </c>
      <c r="F321" s="7">
        <v>18.35</v>
      </c>
      <c r="G321" s="7">
        <v>18.35</v>
      </c>
      <c r="H321" s="7">
        <v>18.35</v>
      </c>
      <c r="I321" s="7"/>
      <c r="J321" s="8">
        <f>IF(D321=F321,0,1)</f>
        <v>0</v>
      </c>
      <c r="K321" s="9">
        <v>4003020148</v>
      </c>
      <c r="L321" s="9">
        <v>137208352</v>
      </c>
      <c r="M321" s="9">
        <v>4657300</v>
      </c>
      <c r="N321" s="9">
        <v>59540500</v>
      </c>
      <c r="O321" s="9">
        <f>L321+M321+N321</f>
        <v>201406152</v>
      </c>
      <c r="P321" s="9">
        <v>4204426300</v>
      </c>
      <c r="Q321" s="10">
        <v>95.2097</v>
      </c>
      <c r="R321" s="10">
        <v>4.7903</v>
      </c>
      <c r="S321" s="11">
        <f>IF(J321=1,O321,0)</f>
        <v>0</v>
      </c>
      <c r="T321" s="12">
        <f>IF(D321&lt;16.28,K321,0)</f>
        <v>0</v>
      </c>
      <c r="U321" s="13">
        <f>IF(F321&gt;16.28,O321,0)</f>
        <v>201406152</v>
      </c>
      <c r="V321" s="7"/>
    </row>
    <row r="322" ht="12.75" customHeight="1">
      <c r="A322" t="s" s="6">
        <v>425</v>
      </c>
      <c r="B322" t="s" s="6">
        <v>426</v>
      </c>
      <c r="C322" t="s" s="6">
        <v>18</v>
      </c>
      <c r="D322" s="7">
        <v>9.73</v>
      </c>
      <c r="E322" s="7">
        <v>0</v>
      </c>
      <c r="F322" s="7">
        <v>9.73</v>
      </c>
      <c r="G322" s="7">
        <v>9.73</v>
      </c>
      <c r="H322" s="7">
        <v>9.73</v>
      </c>
      <c r="I322" s="7"/>
      <c r="J322" s="8">
        <f>IF(D322=F322,0,1)</f>
        <v>0</v>
      </c>
      <c r="K322" s="9">
        <v>1822760398</v>
      </c>
      <c r="L322" s="9">
        <v>50819943</v>
      </c>
      <c r="M322" s="9">
        <v>3493000</v>
      </c>
      <c r="N322" s="9">
        <v>36086986</v>
      </c>
      <c r="O322" s="9">
        <f>L322+M322+N322</f>
        <v>90399929</v>
      </c>
      <c r="P322" s="9">
        <v>1913160327</v>
      </c>
      <c r="Q322" s="10">
        <v>95.2748</v>
      </c>
      <c r="R322" s="10">
        <v>4.7252</v>
      </c>
      <c r="S322" s="11">
        <f>IF(J322=1,O322,0)</f>
        <v>0</v>
      </c>
      <c r="T322" s="12">
        <f>IF(D322&lt;16.28,K322,0)</f>
        <v>1822760398</v>
      </c>
      <c r="U322" s="13">
        <f>IF(F322&gt;16.28,O322,0)</f>
        <v>0</v>
      </c>
      <c r="V322" s="7"/>
    </row>
    <row r="323" ht="12.75" customHeight="1">
      <c r="A323" t="s" s="6">
        <v>327</v>
      </c>
      <c r="B323" t="s" s="6">
        <v>328</v>
      </c>
      <c r="C323" t="s" s="6">
        <v>18</v>
      </c>
      <c r="D323" s="7">
        <v>16.14</v>
      </c>
      <c r="E323" s="7">
        <v>0</v>
      </c>
      <c r="F323" s="7">
        <v>16.14</v>
      </c>
      <c r="G323" s="7">
        <v>16.14</v>
      </c>
      <c r="H323" s="7">
        <v>16.14</v>
      </c>
      <c r="I323" s="7"/>
      <c r="J323" s="8">
        <f>IF(D323=F323,0,1)</f>
        <v>0</v>
      </c>
      <c r="K323" s="9">
        <v>97483418</v>
      </c>
      <c r="L323" s="9">
        <v>1470405</v>
      </c>
      <c r="M323" s="9">
        <v>239600</v>
      </c>
      <c r="N323" s="9">
        <v>3088491</v>
      </c>
      <c r="O323" s="9">
        <f>L323+M323+N323</f>
        <v>4798496</v>
      </c>
      <c r="P323" s="9">
        <v>102281914</v>
      </c>
      <c r="Q323" s="10">
        <v>95.3086</v>
      </c>
      <c r="R323" s="10">
        <v>4.6914</v>
      </c>
      <c r="S323" s="11">
        <f>IF(J323=1,O323,0)</f>
        <v>0</v>
      </c>
      <c r="T323" s="12">
        <f>IF(D323&lt;16.28,K323,0)</f>
        <v>97483418</v>
      </c>
      <c r="U323" s="13">
        <f>IF(F323&gt;16.28,O323,0)</f>
        <v>0</v>
      </c>
      <c r="V323" s="7"/>
    </row>
    <row r="324" ht="12.75" customHeight="1">
      <c r="A324" t="s" s="6">
        <v>265</v>
      </c>
      <c r="B324" t="s" s="6">
        <v>266</v>
      </c>
      <c r="C324" t="s" s="6">
        <v>18</v>
      </c>
      <c r="D324" s="7">
        <v>17.91</v>
      </c>
      <c r="E324" s="7">
        <v>0</v>
      </c>
      <c r="F324" s="7">
        <v>17.89</v>
      </c>
      <c r="G324" s="7">
        <v>17.89</v>
      </c>
      <c r="H324" s="7">
        <v>17.89</v>
      </c>
      <c r="I324" s="7"/>
      <c r="J324" s="8">
        <f>IF(D324=F324,0,1)</f>
        <v>1</v>
      </c>
      <c r="K324" s="9">
        <v>1332340490</v>
      </c>
      <c r="L324" s="9">
        <v>42756662</v>
      </c>
      <c r="M324" s="9">
        <v>2513900</v>
      </c>
      <c r="N324" s="9">
        <v>19232114</v>
      </c>
      <c r="O324" s="9">
        <f>L324+M324+N324</f>
        <v>64502676</v>
      </c>
      <c r="P324" s="9">
        <v>1396843166</v>
      </c>
      <c r="Q324" s="10">
        <v>95.3823</v>
      </c>
      <c r="R324" s="10">
        <v>4.6177</v>
      </c>
      <c r="S324" s="11">
        <f>IF(J324=1,O324,0)</f>
        <v>64502676</v>
      </c>
      <c r="T324" s="12">
        <f>IF(D324&lt;16.28,K324,0)</f>
        <v>0</v>
      </c>
      <c r="U324" s="13">
        <f>IF(F324&gt;16.28,O324,0)</f>
        <v>64502676</v>
      </c>
      <c r="V324" s="7"/>
    </row>
    <row r="325" ht="12.75" customHeight="1">
      <c r="A325" t="s" s="6">
        <v>681</v>
      </c>
      <c r="B325" t="s" s="6">
        <v>682</v>
      </c>
      <c r="C325" t="s" s="6">
        <v>18</v>
      </c>
      <c r="D325" s="7">
        <v>12.81</v>
      </c>
      <c r="E325" s="7">
        <v>0</v>
      </c>
      <c r="F325" s="7">
        <v>12.81</v>
      </c>
      <c r="G325" s="7">
        <v>12.81</v>
      </c>
      <c r="H325" s="7">
        <v>12.81</v>
      </c>
      <c r="I325" s="7"/>
      <c r="J325" s="8">
        <f>IF(D325=F325,0,1)</f>
        <v>0</v>
      </c>
      <c r="K325" s="9">
        <v>6502395365</v>
      </c>
      <c r="L325" s="9">
        <v>208334435</v>
      </c>
      <c r="M325" s="9">
        <v>9961900</v>
      </c>
      <c r="N325" s="9">
        <v>94931700</v>
      </c>
      <c r="O325" s="9">
        <f>L325+M325+N325</f>
        <v>313228035</v>
      </c>
      <c r="P325" s="9">
        <v>6815623400</v>
      </c>
      <c r="Q325" s="10">
        <v>95.40430000000001</v>
      </c>
      <c r="R325" s="10">
        <v>4.5957</v>
      </c>
      <c r="S325" s="11">
        <f>IF(J325=1,O325,0)</f>
        <v>0</v>
      </c>
      <c r="T325" s="12">
        <f>IF(D325&lt;16.28,K325,0)</f>
        <v>6502395365</v>
      </c>
      <c r="U325" s="13">
        <f>IF(F325&gt;16.28,O325,0)</f>
        <v>0</v>
      </c>
      <c r="V325" s="7"/>
    </row>
    <row r="326" ht="12.75" customHeight="1">
      <c r="A326" t="s" s="6">
        <v>703</v>
      </c>
      <c r="B326" t="s" s="6">
        <v>704</v>
      </c>
      <c r="C326" t="s" s="6">
        <v>18</v>
      </c>
      <c r="D326" s="7">
        <v>12.51</v>
      </c>
      <c r="E326" s="7">
        <v>0</v>
      </c>
      <c r="F326" s="7">
        <v>11.89</v>
      </c>
      <c r="G326" s="7">
        <v>11.89</v>
      </c>
      <c r="H326" s="7">
        <v>11.89</v>
      </c>
      <c r="I326" s="7"/>
      <c r="J326" s="8">
        <f>IF(D326=F326,0,1)</f>
        <v>1</v>
      </c>
      <c r="K326" s="9">
        <v>8585370522</v>
      </c>
      <c r="L326" s="9">
        <v>265934845</v>
      </c>
      <c r="M326" s="9">
        <v>36903800</v>
      </c>
      <c r="N326" s="9">
        <v>95124980</v>
      </c>
      <c r="O326" s="9">
        <f>L326+M326+N326</f>
        <v>397963625</v>
      </c>
      <c r="P326" s="9">
        <v>8983334147</v>
      </c>
      <c r="Q326" s="10">
        <v>95.56999999999999</v>
      </c>
      <c r="R326" s="10">
        <v>4.43</v>
      </c>
      <c r="S326" s="11">
        <f>IF(J326=1,O326,0)</f>
        <v>397963625</v>
      </c>
      <c r="T326" s="12">
        <f>IF(D326&lt;16.28,K326,0)</f>
        <v>8585370522</v>
      </c>
      <c r="U326" s="13">
        <f>IF(F326&gt;16.28,O326,0)</f>
        <v>0</v>
      </c>
      <c r="V326" s="7"/>
    </row>
    <row r="327" ht="12.75" customHeight="1">
      <c r="A327" t="s" s="6">
        <v>141</v>
      </c>
      <c r="B327" t="s" s="6">
        <v>142</v>
      </c>
      <c r="C327" t="s" s="6">
        <v>18</v>
      </c>
      <c r="D327" s="7">
        <v>16.48</v>
      </c>
      <c r="E327" s="7">
        <v>0</v>
      </c>
      <c r="F327" s="7">
        <v>16.48</v>
      </c>
      <c r="G327" s="7">
        <v>16.48</v>
      </c>
      <c r="H327" s="7">
        <v>16.48</v>
      </c>
      <c r="I327" s="7"/>
      <c r="J327" s="8">
        <f>IF(D327=F327,0,1)</f>
        <v>0</v>
      </c>
      <c r="K327" s="9">
        <v>135772700</v>
      </c>
      <c r="L327" s="9">
        <v>1300597</v>
      </c>
      <c r="M327" s="9">
        <v>1380300</v>
      </c>
      <c r="N327" s="9">
        <v>3595690</v>
      </c>
      <c r="O327" s="9">
        <f>L327+M327+N327</f>
        <v>6276587</v>
      </c>
      <c r="P327" s="9">
        <v>142049287</v>
      </c>
      <c r="Q327" s="10">
        <v>95.5814</v>
      </c>
      <c r="R327" s="10">
        <v>4.4186</v>
      </c>
      <c r="S327" s="11">
        <f>IF(J327=1,O327,0)</f>
        <v>0</v>
      </c>
      <c r="T327" s="12">
        <f>IF(D327&lt;16.28,K327,0)</f>
        <v>0</v>
      </c>
      <c r="U327" s="13">
        <f>IF(F327&gt;16.28,O327,0)</f>
        <v>6276587</v>
      </c>
      <c r="V327" s="7"/>
    </row>
    <row r="328" ht="12.75" customHeight="1">
      <c r="A328" t="s" s="6">
        <v>471</v>
      </c>
      <c r="B328" t="s" s="6">
        <v>472</v>
      </c>
      <c r="C328" t="s" s="6">
        <v>18</v>
      </c>
      <c r="D328" s="7">
        <v>18.98</v>
      </c>
      <c r="E328" s="7">
        <v>0</v>
      </c>
      <c r="F328" s="7">
        <v>18.98</v>
      </c>
      <c r="G328" s="7">
        <v>18.98</v>
      </c>
      <c r="H328" s="7">
        <v>18.98</v>
      </c>
      <c r="I328" s="7"/>
      <c r="J328" s="8">
        <f>IF(D328=F328,0,1)</f>
        <v>0</v>
      </c>
      <c r="K328" s="9">
        <v>605538898</v>
      </c>
      <c r="L328" s="9">
        <v>11516663</v>
      </c>
      <c r="M328" s="9">
        <v>5420100</v>
      </c>
      <c r="N328" s="9">
        <v>10314666</v>
      </c>
      <c r="O328" s="9">
        <f>L328+M328+N328</f>
        <v>27251429</v>
      </c>
      <c r="P328" s="9">
        <v>632790327</v>
      </c>
      <c r="Q328" s="10">
        <v>95.6935</v>
      </c>
      <c r="R328" s="10">
        <v>4.3065</v>
      </c>
      <c r="S328" s="11">
        <f>IF(J328=1,O328,0)</f>
        <v>0</v>
      </c>
      <c r="T328" s="12">
        <f>IF(D328&lt;16.28,K328,0)</f>
        <v>0</v>
      </c>
      <c r="U328" s="13">
        <f>IF(F328&gt;16.28,O328,0)</f>
        <v>27251429</v>
      </c>
      <c r="V328" s="7"/>
    </row>
    <row r="329" ht="12.75" customHeight="1">
      <c r="A329" t="s" s="6">
        <v>299</v>
      </c>
      <c r="B329" t="s" s="6">
        <v>300</v>
      </c>
      <c r="C329" t="s" s="6">
        <v>18</v>
      </c>
      <c r="D329" s="7">
        <v>12.54</v>
      </c>
      <c r="E329" s="7">
        <v>0</v>
      </c>
      <c r="F329" s="7">
        <v>12.54</v>
      </c>
      <c r="G329" s="7">
        <v>12.54</v>
      </c>
      <c r="H329" s="7">
        <v>12.54</v>
      </c>
      <c r="I329" s="7"/>
      <c r="J329" s="8">
        <f>IF(D329=F329,0,1)</f>
        <v>0</v>
      </c>
      <c r="K329" s="9">
        <v>2565855106</v>
      </c>
      <c r="L329" s="9">
        <v>70883894</v>
      </c>
      <c r="M329" s="9">
        <v>0</v>
      </c>
      <c r="N329" s="9">
        <v>42785320</v>
      </c>
      <c r="O329" s="9">
        <f>L329+M329+N329</f>
        <v>113669214</v>
      </c>
      <c r="P329" s="9">
        <v>2679524320</v>
      </c>
      <c r="Q329" s="10">
        <v>95.75790000000001</v>
      </c>
      <c r="R329" s="10">
        <v>4.2421</v>
      </c>
      <c r="S329" s="11">
        <f>IF(J329=1,O329,0)</f>
        <v>0</v>
      </c>
      <c r="T329" s="12">
        <f>IF(D329&lt;16.28,K329,0)</f>
        <v>2565855106</v>
      </c>
      <c r="U329" s="13">
        <f>IF(F329&gt;16.28,O329,0)</f>
        <v>0</v>
      </c>
      <c r="V329" s="7"/>
    </row>
    <row r="330" ht="12.75" customHeight="1">
      <c r="A330" t="s" s="6">
        <v>651</v>
      </c>
      <c r="B330" t="s" s="6">
        <v>652</v>
      </c>
      <c r="C330" t="s" s="6">
        <v>18</v>
      </c>
      <c r="D330" s="7">
        <v>7.78</v>
      </c>
      <c r="E330" s="7">
        <v>0</v>
      </c>
      <c r="F330" s="7">
        <v>7.43</v>
      </c>
      <c r="G330" s="7">
        <v>7.43</v>
      </c>
      <c r="H330" s="7">
        <v>7.43</v>
      </c>
      <c r="I330" s="7"/>
      <c r="J330" s="8">
        <f>IF(D330=F330,0,1)</f>
        <v>1</v>
      </c>
      <c r="K330" s="9">
        <v>2676926055</v>
      </c>
      <c r="L330" s="9">
        <v>86415985</v>
      </c>
      <c r="M330" s="9">
        <v>1186800</v>
      </c>
      <c r="N330" s="9">
        <v>30738520</v>
      </c>
      <c r="O330" s="9">
        <f>L330+M330+N330</f>
        <v>118341305</v>
      </c>
      <c r="P330" s="9">
        <v>2795267360</v>
      </c>
      <c r="Q330" s="10">
        <v>95.7664</v>
      </c>
      <c r="R330" s="10">
        <v>4.2336</v>
      </c>
      <c r="S330" s="11">
        <f>IF(J330=1,O330,0)</f>
        <v>118341305</v>
      </c>
      <c r="T330" s="12">
        <f>IF(D330&lt;16.28,K330,0)</f>
        <v>2676926055</v>
      </c>
      <c r="U330" s="13">
        <f>IF(F330&gt;16.28,O330,0)</f>
        <v>0</v>
      </c>
      <c r="V330" s="7"/>
    </row>
    <row r="331" ht="12.75" customHeight="1">
      <c r="A331" t="s" s="6">
        <v>253</v>
      </c>
      <c r="B331" t="s" s="6">
        <v>254</v>
      </c>
      <c r="C331" t="s" s="6">
        <v>18</v>
      </c>
      <c r="D331" s="7">
        <v>17.88</v>
      </c>
      <c r="E331" s="7">
        <v>0</v>
      </c>
      <c r="F331" s="7">
        <v>17.88</v>
      </c>
      <c r="G331" s="7">
        <v>17.88</v>
      </c>
      <c r="H331" s="7">
        <v>17.88</v>
      </c>
      <c r="I331" s="7"/>
      <c r="J331" s="8">
        <f>IF(D331=F331,0,1)</f>
        <v>0</v>
      </c>
      <c r="K331" s="9">
        <v>1705001172</v>
      </c>
      <c r="L331" s="9">
        <v>54855702</v>
      </c>
      <c r="M331" s="9">
        <v>834700</v>
      </c>
      <c r="N331" s="9">
        <v>19515410</v>
      </c>
      <c r="O331" s="9">
        <f>L331+M331+N331</f>
        <v>75205812</v>
      </c>
      <c r="P331" s="9">
        <v>1780206984</v>
      </c>
      <c r="Q331" s="10">
        <v>95.7754</v>
      </c>
      <c r="R331" s="10">
        <v>4.2246</v>
      </c>
      <c r="S331" s="11">
        <f>IF(J331=1,O331,0)</f>
        <v>0</v>
      </c>
      <c r="T331" s="12">
        <f>IF(D331&lt;16.28,K331,0)</f>
        <v>0</v>
      </c>
      <c r="U331" s="13">
        <f>IF(F331&gt;16.28,O331,0)</f>
        <v>75205812</v>
      </c>
      <c r="V331" s="7"/>
    </row>
    <row r="332" ht="12.75" customHeight="1">
      <c r="A332" t="s" s="6">
        <v>393</v>
      </c>
      <c r="B332" t="s" s="6">
        <v>394</v>
      </c>
      <c r="C332" t="s" s="6">
        <v>18</v>
      </c>
      <c r="D332" s="7">
        <v>12.47</v>
      </c>
      <c r="E332" s="7">
        <v>0</v>
      </c>
      <c r="F332" s="7">
        <v>19.12</v>
      </c>
      <c r="G332" s="7">
        <v>19.12</v>
      </c>
      <c r="H332" s="7">
        <v>19.12</v>
      </c>
      <c r="I332" s="7"/>
      <c r="J332" s="8">
        <f>IF(D332=F332,0,1)</f>
        <v>1</v>
      </c>
      <c r="K332" s="9">
        <v>6861005585</v>
      </c>
      <c r="L332" s="9">
        <v>145186496</v>
      </c>
      <c r="M332" s="9">
        <v>4757600</v>
      </c>
      <c r="N332" s="9">
        <v>150052170</v>
      </c>
      <c r="O332" s="9">
        <f>L332+M332+N332</f>
        <v>299996266</v>
      </c>
      <c r="P332" s="9">
        <v>7161001851</v>
      </c>
      <c r="Q332" s="10">
        <v>95.8107</v>
      </c>
      <c r="R332" s="10">
        <v>4.1893</v>
      </c>
      <c r="S332" s="11">
        <f>IF(J332=1,O332,0)</f>
        <v>299996266</v>
      </c>
      <c r="T332" s="12">
        <f>IF(D332&lt;16.28,K332,0)</f>
        <v>6861005585</v>
      </c>
      <c r="U332" s="13">
        <f>IF(F332&gt;16.28,O332,0)</f>
        <v>299996266</v>
      </c>
      <c r="V332" s="7"/>
    </row>
    <row r="333" ht="12.75" customHeight="1">
      <c r="A333" t="s" s="6">
        <v>285</v>
      </c>
      <c r="B333" t="s" s="6">
        <v>286</v>
      </c>
      <c r="C333" t="s" s="6">
        <v>18</v>
      </c>
      <c r="D333" s="7">
        <v>15.54</v>
      </c>
      <c r="E333" s="7">
        <v>0</v>
      </c>
      <c r="F333" s="7">
        <v>15.54</v>
      </c>
      <c r="G333" s="7">
        <v>15.54</v>
      </c>
      <c r="H333" s="7">
        <v>15.54</v>
      </c>
      <c r="I333" s="7"/>
      <c r="J333" s="8">
        <f>IF(D333=F333,0,1)</f>
        <v>0</v>
      </c>
      <c r="K333" s="9">
        <v>375967605</v>
      </c>
      <c r="L333" s="9">
        <v>5296695</v>
      </c>
      <c r="M333" s="9">
        <v>728800</v>
      </c>
      <c r="N333" s="9">
        <v>10302201</v>
      </c>
      <c r="O333" s="9">
        <f>L333+M333+N333</f>
        <v>16327696</v>
      </c>
      <c r="P333" s="9">
        <v>392295301</v>
      </c>
      <c r="Q333" s="10">
        <v>95.8379</v>
      </c>
      <c r="R333" s="10">
        <v>4.1621</v>
      </c>
      <c r="S333" s="11">
        <f>IF(J333=1,O333,0)</f>
        <v>0</v>
      </c>
      <c r="T333" s="12">
        <f>IF(D333&lt;16.28,K333,0)</f>
        <v>375967605</v>
      </c>
      <c r="U333" s="13">
        <f>IF(F333&gt;16.28,O333,0)</f>
        <v>0</v>
      </c>
      <c r="V333" s="7"/>
    </row>
    <row r="334" ht="12.75" customHeight="1">
      <c r="A334" t="s" s="6">
        <v>179</v>
      </c>
      <c r="B334" t="s" s="6">
        <v>180</v>
      </c>
      <c r="C334" t="s" s="6">
        <v>18</v>
      </c>
      <c r="D334" s="7">
        <v>12.84</v>
      </c>
      <c r="E334" s="7">
        <v>0</v>
      </c>
      <c r="F334" s="7">
        <v>12.84</v>
      </c>
      <c r="G334" s="7">
        <v>12.84</v>
      </c>
      <c r="H334" s="7">
        <v>12.84</v>
      </c>
      <c r="I334" s="7"/>
      <c r="J334" s="8">
        <f>IF(D334=F334,0,1)</f>
        <v>0</v>
      </c>
      <c r="K334" s="9">
        <v>5019247098</v>
      </c>
      <c r="L334" s="9">
        <v>133307722</v>
      </c>
      <c r="M334" s="9">
        <v>2730800</v>
      </c>
      <c r="N334" s="9">
        <v>79925710</v>
      </c>
      <c r="O334" s="9">
        <f>L334+M334+N334</f>
        <v>215964232</v>
      </c>
      <c r="P334" s="9">
        <v>5235211330</v>
      </c>
      <c r="Q334" s="10">
        <v>95.87479999999999</v>
      </c>
      <c r="R334" s="10">
        <v>4.1252</v>
      </c>
      <c r="S334" s="11">
        <f>IF(J334=1,O334,0)</f>
        <v>0</v>
      </c>
      <c r="T334" s="12">
        <f>IF(D334&lt;16.28,K334,0)</f>
        <v>5019247098</v>
      </c>
      <c r="U334" s="13">
        <f>IF(F334&gt;16.28,O334,0)</f>
        <v>0</v>
      </c>
      <c r="V334" s="7"/>
    </row>
    <row r="335" ht="12.75" customHeight="1">
      <c r="A335" t="s" s="6">
        <v>375</v>
      </c>
      <c r="B335" t="s" s="6">
        <v>376</v>
      </c>
      <c r="C335" t="s" s="6">
        <v>18</v>
      </c>
      <c r="D335" s="7">
        <v>16.34</v>
      </c>
      <c r="E335" s="7">
        <v>0</v>
      </c>
      <c r="F335" s="7">
        <v>16.34</v>
      </c>
      <c r="G335" s="7">
        <v>16.34</v>
      </c>
      <c r="H335" s="7">
        <v>16.34</v>
      </c>
      <c r="I335" s="7"/>
      <c r="J335" s="8">
        <f>IF(D335=F335,0,1)</f>
        <v>0</v>
      </c>
      <c r="K335" s="9">
        <v>964411427</v>
      </c>
      <c r="L335" s="9">
        <v>22809132</v>
      </c>
      <c r="M335" s="9">
        <v>8637160</v>
      </c>
      <c r="N335" s="9">
        <v>9945656</v>
      </c>
      <c r="O335" s="9">
        <f>L335+M335+N335</f>
        <v>41391948</v>
      </c>
      <c r="P335" s="9">
        <v>1005803375</v>
      </c>
      <c r="Q335" s="10">
        <v>95.8847</v>
      </c>
      <c r="R335" s="10">
        <v>4.1153</v>
      </c>
      <c r="S335" s="11">
        <f>IF(J335=1,O335,0)</f>
        <v>0</v>
      </c>
      <c r="T335" s="12">
        <f>IF(D335&lt;16.28,K335,0)</f>
        <v>0</v>
      </c>
      <c r="U335" s="13">
        <f>IF(F335&gt;16.28,O335,0)</f>
        <v>41391948</v>
      </c>
      <c r="V335" s="7"/>
    </row>
    <row r="336" ht="12.75" customHeight="1">
      <c r="A336" t="s" s="6">
        <v>401</v>
      </c>
      <c r="B336" t="s" s="6">
        <v>402</v>
      </c>
      <c r="C336" t="s" s="6">
        <v>18</v>
      </c>
      <c r="D336" s="7">
        <v>7.28</v>
      </c>
      <c r="E336" s="7">
        <v>0</v>
      </c>
      <c r="F336" s="7">
        <v>7.28</v>
      </c>
      <c r="G336" s="7">
        <v>7.28</v>
      </c>
      <c r="H336" s="7">
        <v>7.28</v>
      </c>
      <c r="I336" s="7"/>
      <c r="J336" s="8">
        <f>IF(D336=F336,0,1)</f>
        <v>0</v>
      </c>
      <c r="K336" s="9">
        <v>520926359</v>
      </c>
      <c r="L336" s="9">
        <v>9305531</v>
      </c>
      <c r="M336" s="9">
        <v>887396</v>
      </c>
      <c r="N336" s="9">
        <v>11922991</v>
      </c>
      <c r="O336" s="9">
        <f>L336+M336+N336</f>
        <v>22115918</v>
      </c>
      <c r="P336" s="9">
        <v>543042277</v>
      </c>
      <c r="Q336" s="10">
        <v>95.92740000000001</v>
      </c>
      <c r="R336" s="10">
        <v>4.0726</v>
      </c>
      <c r="S336" s="11">
        <f>IF(J336=1,O336,0)</f>
        <v>0</v>
      </c>
      <c r="T336" s="12">
        <f>IF(D336&lt;16.28,K336,0)</f>
        <v>520926359</v>
      </c>
      <c r="U336" s="13">
        <f>IF(F336&gt;16.28,O336,0)</f>
        <v>0</v>
      </c>
      <c r="V336" s="7"/>
    </row>
    <row r="337" ht="12.75" customHeight="1">
      <c r="A337" t="s" s="6">
        <v>407</v>
      </c>
      <c r="B337" t="s" s="6">
        <v>408</v>
      </c>
      <c r="C337" t="s" s="6">
        <v>18</v>
      </c>
      <c r="D337" s="7">
        <v>9.789999999999999</v>
      </c>
      <c r="E337" s="7">
        <v>0</v>
      </c>
      <c r="F337" s="7">
        <v>9.789999999999999</v>
      </c>
      <c r="G337" s="7">
        <v>9.789999999999999</v>
      </c>
      <c r="H337" s="7">
        <v>9.789999999999999</v>
      </c>
      <c r="I337" s="7"/>
      <c r="J337" s="8">
        <f>IF(D337=F337,0,1)</f>
        <v>0</v>
      </c>
      <c r="K337" s="9">
        <v>1096201870</v>
      </c>
      <c r="L337" s="9">
        <v>15512821</v>
      </c>
      <c r="M337" s="9">
        <v>452600</v>
      </c>
      <c r="N337" s="9">
        <v>29922650</v>
      </c>
      <c r="O337" s="9">
        <f>L337+M337+N337</f>
        <v>45888071</v>
      </c>
      <c r="P337" s="9">
        <v>1142089941</v>
      </c>
      <c r="Q337" s="10">
        <v>95.9821</v>
      </c>
      <c r="R337" s="10">
        <v>4.0179</v>
      </c>
      <c r="S337" s="11">
        <f>IF(J337=1,O337,0)</f>
        <v>0</v>
      </c>
      <c r="T337" s="12">
        <f>IF(D337&lt;16.28,K337,0)</f>
        <v>1096201870</v>
      </c>
      <c r="U337" s="13">
        <f>IF(F337&gt;16.28,O337,0)</f>
        <v>0</v>
      </c>
      <c r="V337" s="7"/>
    </row>
    <row r="338" ht="12.75" customHeight="1">
      <c r="A338" t="s" s="6">
        <v>543</v>
      </c>
      <c r="B338" t="s" s="6">
        <v>544</v>
      </c>
      <c r="C338" t="s" s="6">
        <v>18</v>
      </c>
      <c r="D338" s="7">
        <v>12.62</v>
      </c>
      <c r="E338" s="7">
        <v>0</v>
      </c>
      <c r="F338" s="7">
        <v>12.62</v>
      </c>
      <c r="G338" s="7">
        <v>12.62</v>
      </c>
      <c r="H338" s="7">
        <v>12.62</v>
      </c>
      <c r="I338" s="7"/>
      <c r="J338" s="8">
        <f>IF(D338=F338,0,1)</f>
        <v>0</v>
      </c>
      <c r="K338" s="9">
        <v>5498185864</v>
      </c>
      <c r="L338" s="9">
        <v>151800156</v>
      </c>
      <c r="M338" s="9">
        <v>13187000</v>
      </c>
      <c r="N338" s="9">
        <v>62396440</v>
      </c>
      <c r="O338" s="9">
        <f>L338+M338+N338</f>
        <v>227383596</v>
      </c>
      <c r="P338" s="9">
        <v>5725569460</v>
      </c>
      <c r="Q338" s="10">
        <v>96.0286</v>
      </c>
      <c r="R338" s="10">
        <v>3.9714</v>
      </c>
      <c r="S338" s="11">
        <f>IF(J338=1,O338,0)</f>
        <v>0</v>
      </c>
      <c r="T338" s="12">
        <f>IF(D338&lt;16.28,K338,0)</f>
        <v>5498185864</v>
      </c>
      <c r="U338" s="13">
        <f>IF(F338&gt;16.28,O338,0)</f>
        <v>0</v>
      </c>
      <c r="V338" s="7"/>
    </row>
    <row r="339" ht="12.75" customHeight="1">
      <c r="A339" t="s" s="6">
        <v>37</v>
      </c>
      <c r="B339" t="s" s="6">
        <v>38</v>
      </c>
      <c r="C339" t="s" s="6">
        <v>18</v>
      </c>
      <c r="D339" s="7">
        <v>18.88</v>
      </c>
      <c r="E339" s="7">
        <v>0</v>
      </c>
      <c r="F339" s="7">
        <v>18.88</v>
      </c>
      <c r="G339" s="7">
        <v>18.88</v>
      </c>
      <c r="H339" s="7">
        <v>18.88</v>
      </c>
      <c r="I339" s="7"/>
      <c r="J339" s="8">
        <f>IF(D339=F339,0,1)</f>
        <v>0</v>
      </c>
      <c r="K339" s="9">
        <v>801223034</v>
      </c>
      <c r="L339" s="9">
        <v>16231940</v>
      </c>
      <c r="M339" s="9">
        <v>5095000</v>
      </c>
      <c r="N339" s="9">
        <v>11331876</v>
      </c>
      <c r="O339" s="9">
        <f>L339+M339+N339</f>
        <v>32658816</v>
      </c>
      <c r="P339" s="9">
        <v>833881850</v>
      </c>
      <c r="Q339" s="10">
        <v>96.0835</v>
      </c>
      <c r="R339" s="10">
        <v>3.9165</v>
      </c>
      <c r="S339" s="11">
        <f>IF(J339=1,O339,0)</f>
        <v>0</v>
      </c>
      <c r="T339" s="12">
        <f>IF(D339&lt;16.28,K339,0)</f>
        <v>0</v>
      </c>
      <c r="U339" s="13">
        <f>IF(F339&gt;16.28,O339,0)</f>
        <v>32658816</v>
      </c>
      <c r="V339" s="7"/>
    </row>
    <row r="340" ht="12.75" customHeight="1">
      <c r="A340" t="s" s="6">
        <v>497</v>
      </c>
      <c r="B340" t="s" s="6">
        <v>498</v>
      </c>
      <c r="C340" t="s" s="6">
        <v>18</v>
      </c>
      <c r="D340" s="7">
        <v>15.68</v>
      </c>
      <c r="E340" s="7">
        <v>0</v>
      </c>
      <c r="F340" s="7">
        <v>15.68</v>
      </c>
      <c r="G340" s="7">
        <v>15.68</v>
      </c>
      <c r="H340" s="7">
        <v>15.68</v>
      </c>
      <c r="I340" s="7"/>
      <c r="J340" s="8">
        <f>IF(D340=F340,0,1)</f>
        <v>0</v>
      </c>
      <c r="K340" s="9">
        <v>589045993</v>
      </c>
      <c r="L340" s="9">
        <v>7887959</v>
      </c>
      <c r="M340" s="9">
        <v>1900600</v>
      </c>
      <c r="N340" s="9">
        <v>14197207</v>
      </c>
      <c r="O340" s="9">
        <f>L340+M340+N340</f>
        <v>23985766</v>
      </c>
      <c r="P340" s="9">
        <v>613031759</v>
      </c>
      <c r="Q340" s="10">
        <v>96.0874</v>
      </c>
      <c r="R340" s="10">
        <v>3.9126</v>
      </c>
      <c r="S340" s="11">
        <f>IF(J340=1,O340,0)</f>
        <v>0</v>
      </c>
      <c r="T340" s="12">
        <f>IF(D340&lt;16.28,K340,0)</f>
        <v>589045993</v>
      </c>
      <c r="U340" s="13">
        <f>IF(F340&gt;16.28,O340,0)</f>
        <v>0</v>
      </c>
      <c r="V340" s="7"/>
    </row>
    <row r="341" ht="12.75" customHeight="1">
      <c r="A341" t="s" s="6">
        <v>329</v>
      </c>
      <c r="B341" t="s" s="6">
        <v>330</v>
      </c>
      <c r="C341" t="s" s="6">
        <v>18</v>
      </c>
      <c r="D341" s="7">
        <v>14.93</v>
      </c>
      <c r="E341" s="7">
        <v>0</v>
      </c>
      <c r="F341" s="7">
        <v>20.77</v>
      </c>
      <c r="G341" s="7">
        <v>20.77</v>
      </c>
      <c r="H341" s="7">
        <v>20.77</v>
      </c>
      <c r="I341" s="7"/>
      <c r="J341" s="8">
        <f>IF(D341=F341,0,1)</f>
        <v>1</v>
      </c>
      <c r="K341" s="9">
        <v>2254863838</v>
      </c>
      <c r="L341" s="9">
        <v>39849419</v>
      </c>
      <c r="M341" s="9">
        <v>3566269</v>
      </c>
      <c r="N341" s="9">
        <v>44053750</v>
      </c>
      <c r="O341" s="9">
        <f>L341+M341+N341</f>
        <v>87469438</v>
      </c>
      <c r="P341" s="9">
        <v>2342333276</v>
      </c>
      <c r="Q341" s="10">
        <v>96.2657</v>
      </c>
      <c r="R341" s="10">
        <v>3.7343</v>
      </c>
      <c r="S341" s="11">
        <f>IF(J341=1,O341,0)</f>
        <v>87469438</v>
      </c>
      <c r="T341" s="12">
        <f>IF(D341&lt;16.28,K341,0)</f>
        <v>2254863838</v>
      </c>
      <c r="U341" s="13">
        <f>IF(F341&gt;16.28,O341,0)</f>
        <v>87469438</v>
      </c>
      <c r="V341" s="7"/>
    </row>
    <row r="342" ht="12.75" customHeight="1">
      <c r="A342" t="s" s="6">
        <v>187</v>
      </c>
      <c r="B342" t="s" s="6">
        <v>188</v>
      </c>
      <c r="C342" t="s" s="6">
        <v>18</v>
      </c>
      <c r="D342" s="7">
        <v>8.58</v>
      </c>
      <c r="E342" s="7">
        <v>0</v>
      </c>
      <c r="F342" s="7">
        <v>8.58</v>
      </c>
      <c r="G342" s="7">
        <v>8.58</v>
      </c>
      <c r="H342" s="7">
        <v>8.58</v>
      </c>
      <c r="I342" s="7"/>
      <c r="J342" s="8">
        <f>IF(D342=F342,0,1)</f>
        <v>0</v>
      </c>
      <c r="K342" s="9">
        <v>3283651833</v>
      </c>
      <c r="L342" s="9">
        <v>75085497</v>
      </c>
      <c r="M342" s="9">
        <v>9617400</v>
      </c>
      <c r="N342" s="9">
        <v>31947040</v>
      </c>
      <c r="O342" s="9">
        <f>L342+M342+N342</f>
        <v>116649937</v>
      </c>
      <c r="P342" s="9">
        <v>3400301770</v>
      </c>
      <c r="Q342" s="10">
        <v>96.5694</v>
      </c>
      <c r="R342" s="10">
        <v>3.4306</v>
      </c>
      <c r="S342" s="11">
        <f>IF(J342=1,O342,0)</f>
        <v>0</v>
      </c>
      <c r="T342" s="12">
        <f>IF(D342&lt;16.28,K342,0)</f>
        <v>3283651833</v>
      </c>
      <c r="U342" s="13">
        <f>IF(F342&gt;16.28,O342,0)</f>
        <v>0</v>
      </c>
      <c r="V342" s="7"/>
    </row>
    <row r="343" ht="12.75" customHeight="1">
      <c r="A343" t="s" s="6">
        <v>405</v>
      </c>
      <c r="B343" t="s" s="6">
        <v>406</v>
      </c>
      <c r="C343" t="s" s="6">
        <v>18</v>
      </c>
      <c r="D343" s="7">
        <v>6.11</v>
      </c>
      <c r="E343" s="7">
        <v>0</v>
      </c>
      <c r="F343" s="7">
        <v>6.11</v>
      </c>
      <c r="G343" s="7">
        <v>6.11</v>
      </c>
      <c r="H343" s="7">
        <v>6.11</v>
      </c>
      <c r="I343" s="7"/>
      <c r="J343" s="8">
        <f>IF(D343=F343,0,1)</f>
        <v>0</v>
      </c>
      <c r="K343" s="9">
        <v>93834700</v>
      </c>
      <c r="L343" s="9">
        <v>271476</v>
      </c>
      <c r="M343" s="9">
        <v>536200</v>
      </c>
      <c r="N343" s="9">
        <v>2434505</v>
      </c>
      <c r="O343" s="9">
        <f>L343+M343+N343</f>
        <v>3242181</v>
      </c>
      <c r="P343" s="9">
        <v>97076881</v>
      </c>
      <c r="Q343" s="10">
        <v>96.6602</v>
      </c>
      <c r="R343" s="10">
        <v>3.3398</v>
      </c>
      <c r="S343" s="11">
        <f>IF(J343=1,O343,0)</f>
        <v>0</v>
      </c>
      <c r="T343" s="12">
        <f>IF(D343&lt;16.28,K343,0)</f>
        <v>93834700</v>
      </c>
      <c r="U343" s="13">
        <f>IF(F343&gt;16.28,O343,0)</f>
        <v>0</v>
      </c>
      <c r="V343" s="7"/>
    </row>
    <row r="344" ht="12.75" customHeight="1">
      <c r="A344" t="s" s="6">
        <v>171</v>
      </c>
      <c r="B344" t="s" s="6">
        <v>172</v>
      </c>
      <c r="C344" t="s" s="6">
        <v>18</v>
      </c>
      <c r="D344" s="7">
        <v>12.42</v>
      </c>
      <c r="E344" s="7">
        <v>0</v>
      </c>
      <c r="F344" s="7">
        <v>12.42</v>
      </c>
      <c r="G344" s="7">
        <v>12.42</v>
      </c>
      <c r="H344" s="7">
        <v>12.42</v>
      </c>
      <c r="I344" s="7"/>
      <c r="J344" s="8">
        <f>IF(D344=F344,0,1)</f>
        <v>0</v>
      </c>
      <c r="K344" s="9">
        <v>2689460131</v>
      </c>
      <c r="L344" s="9">
        <v>19309191</v>
      </c>
      <c r="M344" s="9">
        <v>8197800</v>
      </c>
      <c r="N344" s="9">
        <v>61549800</v>
      </c>
      <c r="O344" s="9">
        <f>L344+M344+N344</f>
        <v>89056791</v>
      </c>
      <c r="P344" s="9">
        <v>2778516922</v>
      </c>
      <c r="Q344" s="10">
        <v>96.7948</v>
      </c>
      <c r="R344" s="10">
        <v>3.2052</v>
      </c>
      <c r="S344" s="11">
        <f>IF(J344=1,O344,0)</f>
        <v>0</v>
      </c>
      <c r="T344" s="12">
        <f>IF(D344&lt;16.28,K344,0)</f>
        <v>2689460131</v>
      </c>
      <c r="U344" s="13">
        <f>IF(F344&gt;16.28,O344,0)</f>
        <v>0</v>
      </c>
      <c r="V344" s="7"/>
    </row>
    <row r="345" ht="12.75" customHeight="1">
      <c r="A345" t="s" s="6">
        <v>91</v>
      </c>
      <c r="B345" t="s" s="6">
        <v>92</v>
      </c>
      <c r="C345" t="s" s="6">
        <v>18</v>
      </c>
      <c r="D345" s="7">
        <v>15.22</v>
      </c>
      <c r="E345" s="7">
        <v>0</v>
      </c>
      <c r="F345" s="7">
        <v>15.22</v>
      </c>
      <c r="G345" s="7">
        <v>15.22</v>
      </c>
      <c r="H345" s="7">
        <v>15.22</v>
      </c>
      <c r="I345" s="7"/>
      <c r="J345" s="8">
        <f>IF(D345=F345,0,1)</f>
        <v>0</v>
      </c>
      <c r="K345" s="9">
        <v>2033416114</v>
      </c>
      <c r="L345" s="9">
        <v>14637086</v>
      </c>
      <c r="M345" s="9">
        <v>2006940</v>
      </c>
      <c r="N345" s="9">
        <v>50580577</v>
      </c>
      <c r="O345" s="9">
        <f>L345+M345+N345</f>
        <v>67224603</v>
      </c>
      <c r="P345" s="9">
        <v>2100640717</v>
      </c>
      <c r="Q345" s="10">
        <v>96.7998</v>
      </c>
      <c r="R345" s="10">
        <v>3.2002</v>
      </c>
      <c r="S345" s="11">
        <f>IF(J345=1,O345,0)</f>
        <v>0</v>
      </c>
      <c r="T345" s="12">
        <f>IF(D345&lt;16.28,K345,0)</f>
        <v>2033416114</v>
      </c>
      <c r="U345" s="13">
        <f>IF(F345&gt;16.28,O345,0)</f>
        <v>0</v>
      </c>
      <c r="V345" s="7"/>
    </row>
    <row r="346" ht="12.75" customHeight="1">
      <c r="A346" t="s" s="6">
        <v>663</v>
      </c>
      <c r="B346" t="s" s="6">
        <v>664</v>
      </c>
      <c r="C346" t="s" s="6">
        <v>18</v>
      </c>
      <c r="D346" s="7">
        <v>13.01</v>
      </c>
      <c r="E346" s="7">
        <v>0</v>
      </c>
      <c r="F346" s="7">
        <v>13.01</v>
      </c>
      <c r="G346" s="7">
        <v>13.01</v>
      </c>
      <c r="H346" s="7">
        <v>13.01</v>
      </c>
      <c r="I346" s="7"/>
      <c r="J346" s="8">
        <f>IF(D346=F346,0,1)</f>
        <v>0</v>
      </c>
      <c r="K346" s="9">
        <v>1115586363</v>
      </c>
      <c r="L346" s="9">
        <v>9968808</v>
      </c>
      <c r="M346" s="9">
        <v>2304600</v>
      </c>
      <c r="N346" s="9">
        <v>21563080</v>
      </c>
      <c r="O346" s="9">
        <f>L346+M346+N346</f>
        <v>33836488</v>
      </c>
      <c r="P346" s="9">
        <v>1149422851</v>
      </c>
      <c r="Q346" s="10">
        <v>97.0562</v>
      </c>
      <c r="R346" s="10">
        <v>2.9438</v>
      </c>
      <c r="S346" s="11">
        <f>IF(J346=1,O346,0)</f>
        <v>0</v>
      </c>
      <c r="T346" s="12">
        <f>IF(D346&lt;16.28,K346,0)</f>
        <v>1115586363</v>
      </c>
      <c r="U346" s="13">
        <f>IF(F346&gt;16.28,O346,0)</f>
        <v>0</v>
      </c>
      <c r="V346" s="7"/>
    </row>
    <row r="347" ht="12.75" customHeight="1">
      <c r="A347" t="s" s="6">
        <v>139</v>
      </c>
      <c r="B347" t="s" s="6">
        <v>140</v>
      </c>
      <c r="C347" t="s" s="6">
        <v>18</v>
      </c>
      <c r="D347" s="7">
        <v>2.82</v>
      </c>
      <c r="E347" s="7">
        <v>0</v>
      </c>
      <c r="F347" s="7">
        <v>2.82</v>
      </c>
      <c r="G347" s="7">
        <v>2.82</v>
      </c>
      <c r="H347" s="7">
        <v>2.82</v>
      </c>
      <c r="I347" s="7"/>
      <c r="J347" s="8">
        <f>IF(D347=F347,0,1)</f>
        <v>0</v>
      </c>
      <c r="K347" s="9">
        <v>3592222191</v>
      </c>
      <c r="L347" s="9">
        <v>28664219</v>
      </c>
      <c r="M347" s="9">
        <v>853100</v>
      </c>
      <c r="N347" s="9">
        <v>67999500</v>
      </c>
      <c r="O347" s="9">
        <f>L347+M347+N347</f>
        <v>97516819</v>
      </c>
      <c r="P347" s="9">
        <v>3689739010</v>
      </c>
      <c r="Q347" s="10">
        <v>97.3571</v>
      </c>
      <c r="R347" s="10">
        <v>2.6429</v>
      </c>
      <c r="S347" s="11">
        <f>IF(J347=1,O347,0)</f>
        <v>0</v>
      </c>
      <c r="T347" s="12">
        <f>IF(D347&lt;16.28,K347,0)</f>
        <v>3592222191</v>
      </c>
      <c r="U347" s="13">
        <f>IF(F347&gt;16.28,O347,0)</f>
        <v>0</v>
      </c>
      <c r="V347" s="7"/>
    </row>
    <row r="348" ht="12.75" customHeight="1">
      <c r="A348" t="s" s="6">
        <v>223</v>
      </c>
      <c r="B348" t="s" s="6">
        <v>224</v>
      </c>
      <c r="C348" t="s" s="6">
        <v>18</v>
      </c>
      <c r="D348" s="7">
        <v>6.27</v>
      </c>
      <c r="E348" s="7">
        <v>0</v>
      </c>
      <c r="F348" s="7">
        <v>6.27</v>
      </c>
      <c r="G348" s="7">
        <v>6.27</v>
      </c>
      <c r="H348" s="7">
        <v>6.27</v>
      </c>
      <c r="I348" s="7"/>
      <c r="J348" s="8">
        <f>IF(D348=F348,0,1)</f>
        <v>0</v>
      </c>
      <c r="K348" s="9">
        <v>838073038</v>
      </c>
      <c r="L348" s="9">
        <v>10089428</v>
      </c>
      <c r="M348" s="9">
        <v>100000</v>
      </c>
      <c r="N348" s="9">
        <v>9947132</v>
      </c>
      <c r="O348" s="9">
        <f>L348+M348+N348</f>
        <v>20136560</v>
      </c>
      <c r="P348" s="9">
        <v>858209598</v>
      </c>
      <c r="Q348" s="10">
        <v>97.6537</v>
      </c>
      <c r="R348" s="10">
        <v>2.3463</v>
      </c>
      <c r="S348" s="11">
        <f>IF(J348=1,O348,0)</f>
        <v>0</v>
      </c>
      <c r="T348" s="12">
        <f>IF(D348&lt;16.28,K348,0)</f>
        <v>838073038</v>
      </c>
      <c r="U348" s="13">
        <f>IF(F348&gt;16.28,O348,0)</f>
        <v>0</v>
      </c>
      <c r="V348" s="7"/>
    </row>
    <row r="349" ht="12.75" customHeight="1">
      <c r="A349" t="s" s="6">
        <v>27</v>
      </c>
      <c r="B349" t="s" s="6">
        <v>28</v>
      </c>
      <c r="C349" t="s" s="6">
        <v>18</v>
      </c>
      <c r="D349" s="7">
        <v>5.25</v>
      </c>
      <c r="E349" s="7">
        <v>0</v>
      </c>
      <c r="F349" s="7">
        <v>5.25</v>
      </c>
      <c r="G349" s="7">
        <v>5.25</v>
      </c>
      <c r="H349" s="7">
        <v>5.25</v>
      </c>
      <c r="I349" s="7"/>
      <c r="J349" s="8">
        <f>IF(D349=F349,0,1)</f>
        <v>0</v>
      </c>
      <c r="K349" s="9">
        <v>293205177</v>
      </c>
      <c r="L349" s="9">
        <v>1769248</v>
      </c>
      <c r="M349" s="9">
        <v>29376</v>
      </c>
      <c r="N349" s="9">
        <v>5132630</v>
      </c>
      <c r="O349" s="9">
        <f>L349+M349+N349</f>
        <v>6931254</v>
      </c>
      <c r="P349" s="9">
        <v>300136431</v>
      </c>
      <c r="Q349" s="10">
        <v>97.6906</v>
      </c>
      <c r="R349" s="10">
        <v>2.3094</v>
      </c>
      <c r="S349" s="11">
        <f>IF(J349=1,O349,0)</f>
        <v>0</v>
      </c>
      <c r="T349" s="12">
        <f>IF(D349&lt;16.28,K349,0)</f>
        <v>293205177</v>
      </c>
      <c r="U349" s="13">
        <f>IF(F349&gt;16.28,O349,0)</f>
        <v>0</v>
      </c>
      <c r="V349" s="7"/>
    </row>
    <row r="350" ht="12.75" customHeight="1">
      <c r="A350" t="s" s="6">
        <v>117</v>
      </c>
      <c r="B350" t="s" s="6">
        <v>118</v>
      </c>
      <c r="C350" t="s" s="6">
        <v>18</v>
      </c>
      <c r="D350" s="7">
        <v>16.5</v>
      </c>
      <c r="E350" s="7">
        <v>0</v>
      </c>
      <c r="F350" s="7">
        <v>16.5</v>
      </c>
      <c r="G350" s="7">
        <v>16.5</v>
      </c>
      <c r="H350" s="7">
        <v>16.5</v>
      </c>
      <c r="I350" s="7"/>
      <c r="J350" s="8">
        <f>IF(D350=F350,0,1)</f>
        <v>0</v>
      </c>
      <c r="K350" s="9">
        <v>1715597033</v>
      </c>
      <c r="L350" s="9">
        <v>9269540</v>
      </c>
      <c r="M350" s="9">
        <v>1368200</v>
      </c>
      <c r="N350" s="9">
        <v>24088017</v>
      </c>
      <c r="O350" s="9">
        <f>L350+M350+N350</f>
        <v>34725757</v>
      </c>
      <c r="P350" s="9">
        <v>1750322790</v>
      </c>
      <c r="Q350" s="10">
        <v>98.01600000000001</v>
      </c>
      <c r="R350" s="10">
        <v>1.984</v>
      </c>
      <c r="S350" s="11">
        <f>IF(J350=1,O350,0)</f>
        <v>0</v>
      </c>
      <c r="T350" s="12">
        <f>IF(D350&lt;16.28,K350,0)</f>
        <v>0</v>
      </c>
      <c r="U350" s="13">
        <f>IF(F350&gt;16.28,O350,0)</f>
        <v>34725757</v>
      </c>
      <c r="V350" s="7"/>
    </row>
    <row r="351" ht="12.75" customHeight="1">
      <c r="A351" t="s" s="6">
        <v>655</v>
      </c>
      <c r="B351" t="s" s="6">
        <v>656</v>
      </c>
      <c r="C351" t="s" s="6">
        <v>18</v>
      </c>
      <c r="D351" s="7">
        <v>19.58</v>
      </c>
      <c r="E351" s="7">
        <v>0</v>
      </c>
      <c r="F351" s="7">
        <v>19.58</v>
      </c>
      <c r="G351" s="7">
        <v>19.58</v>
      </c>
      <c r="H351" s="7">
        <v>19.58</v>
      </c>
      <c r="I351" s="7"/>
      <c r="J351" s="8">
        <f>IF(D351=F351,0,1)</f>
        <v>0</v>
      </c>
      <c r="K351" s="9">
        <v>951015420</v>
      </c>
      <c r="L351" s="9">
        <v>10352707</v>
      </c>
      <c r="M351" s="9">
        <v>1150100</v>
      </c>
      <c r="N351" s="9">
        <v>7713894</v>
      </c>
      <c r="O351" s="9">
        <f>L351+M351+N351</f>
        <v>19216701</v>
      </c>
      <c r="P351" s="9">
        <v>970232121</v>
      </c>
      <c r="Q351" s="10">
        <v>98.0194</v>
      </c>
      <c r="R351" s="10">
        <v>1.9806</v>
      </c>
      <c r="S351" s="11">
        <f>IF(J351=1,O351,0)</f>
        <v>0</v>
      </c>
      <c r="T351" s="12">
        <f>IF(D351&lt;16.28,K351,0)</f>
        <v>0</v>
      </c>
      <c r="U351" s="13">
        <f>IF(F351&gt;16.28,O351,0)</f>
        <v>19216701</v>
      </c>
      <c r="V351" s="7"/>
    </row>
    <row r="352" ht="12.75" customHeight="1">
      <c r="A352" t="s" s="6">
        <v>233</v>
      </c>
      <c r="B352" t="s" s="6">
        <v>234</v>
      </c>
      <c r="C352" t="s" s="6">
        <v>18</v>
      </c>
      <c r="D352" s="7"/>
      <c r="E352" s="7"/>
      <c r="F352" s="7"/>
      <c r="G352" s="7"/>
      <c r="H352" s="7"/>
      <c r="I352" s="7"/>
      <c r="J352" s="8">
        <f>IF(D352=F352,0,1)</f>
        <v>0</v>
      </c>
      <c r="K352" s="9"/>
      <c r="L352" s="9"/>
      <c r="M352" s="9"/>
      <c r="N352" s="9"/>
      <c r="O352" s="9">
        <f>L352+M352+N352</f>
        <v>0</v>
      </c>
      <c r="P352" s="9"/>
      <c r="Q352" s="10"/>
      <c r="R352" s="10"/>
      <c r="S352" s="14">
        <f>IF(J352=1,O352,0)</f>
        <v>0</v>
      </c>
      <c r="T352" s="12">
        <f>IF(D352&lt;16.28,K352,0)</f>
        <v>0</v>
      </c>
      <c r="U352" s="13">
        <f>IF(F352&gt;16.28,O352,0)</f>
        <v>0</v>
      </c>
      <c r="V352" s="7"/>
    </row>
    <row r="353" ht="60.5" customHeight="1">
      <c r="A353" s="15"/>
      <c r="B353" s="15"/>
      <c r="C353" s="15"/>
      <c r="D353" s="7"/>
      <c r="E353" s="7"/>
      <c r="F353" s="7"/>
      <c r="G353" s="7"/>
      <c r="H353" s="7"/>
      <c r="I353" s="7"/>
      <c r="J353" t="s" s="16">
        <v>719</v>
      </c>
      <c r="K353" t="s" s="17">
        <v>720</v>
      </c>
      <c r="L353" s="9"/>
      <c r="M353" s="9"/>
      <c r="N353" s="9"/>
      <c r="O353" t="s" s="17">
        <v>721</v>
      </c>
      <c r="P353" s="18"/>
      <c r="Q353" s="10"/>
      <c r="R353" s="19"/>
      <c r="S353" t="s" s="20">
        <v>722</v>
      </c>
      <c r="T353" t="s" s="5">
        <v>725</v>
      </c>
      <c r="U353" t="s" s="5">
        <v>724</v>
      </c>
      <c r="V353" s="7"/>
    </row>
    <row r="354" ht="12.75" customHeight="1">
      <c r="A354" s="15"/>
      <c r="B354" s="15"/>
      <c r="C354" s="15"/>
      <c r="D354" s="7"/>
      <c r="E354" s="7"/>
      <c r="F354" s="7"/>
      <c r="G354" s="7"/>
      <c r="H354" s="7"/>
      <c r="I354" s="7"/>
      <c r="J354" s="25">
        <f>SUM(J2:J352)</f>
        <v>117</v>
      </c>
      <c r="K354" s="23">
        <f>SUM(K2:K352)</f>
        <v>1204584794220</v>
      </c>
      <c r="L354" s="9"/>
      <c r="M354" s="9"/>
      <c r="N354" s="9"/>
      <c r="O354" s="26">
        <f>SUM(O2:O352)</f>
        <v>265480860193</v>
      </c>
      <c r="P354" s="27"/>
      <c r="Q354" s="10"/>
      <c r="R354" s="10"/>
      <c r="S354" s="28">
        <f>SUM(S2:S352)</f>
        <v>212205921265</v>
      </c>
      <c r="T354" s="29">
        <f>SUM(T2:T352)</f>
        <v>1054596935294</v>
      </c>
      <c r="U354" s="23">
        <f>SUM(U2:U352)</f>
        <v>190420218482</v>
      </c>
      <c r="V354" s="7"/>
    </row>
    <row r="355" ht="12.75" customHeight="1">
      <c r="A355" s="15"/>
      <c r="B355" s="15"/>
      <c r="C355" s="15"/>
      <c r="D355" s="7"/>
      <c r="E355" s="7"/>
      <c r="F355" s="7"/>
      <c r="G355" s="7"/>
      <c r="H355" s="7"/>
      <c r="I355" s="7"/>
      <c r="J355" s="31"/>
      <c r="K355" s="9"/>
      <c r="L355" s="9"/>
      <c r="M355" s="9"/>
      <c r="N355" s="9"/>
      <c r="O355" s="9"/>
      <c r="P355" s="9"/>
      <c r="Q355" s="10"/>
      <c r="R355" s="10"/>
      <c r="S355" s="32">
        <f>S354/O354</f>
        <v>0.799326629839643</v>
      </c>
      <c r="T355" s="33">
        <f>T354/K354</f>
        <v>0.8754858440471009</v>
      </c>
      <c r="U355" s="33">
        <f>U354/O354</f>
        <v>0.717265336354447</v>
      </c>
      <c r="V355" s="7"/>
    </row>
    <row r="356" ht="12.75" customHeight="1">
      <c r="A356" s="15"/>
      <c r="B356" s="15"/>
      <c r="C356" s="15"/>
      <c r="D356" s="7"/>
      <c r="E356" s="7"/>
      <c r="F356" s="7"/>
      <c r="G356" s="7"/>
      <c r="H356" s="7"/>
      <c r="I356" s="7"/>
      <c r="J356" s="31"/>
      <c r="K356" s="9"/>
      <c r="L356" s="9"/>
      <c r="M356" s="9"/>
      <c r="N356" s="9"/>
      <c r="O356" s="9"/>
      <c r="P356" s="9"/>
      <c r="Q356" s="10"/>
      <c r="R356" s="10"/>
      <c r="S356" s="7"/>
      <c r="T356" s="7"/>
      <c r="U356" s="7"/>
      <c r="V356" s="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M358"/>
  <sheetViews>
    <sheetView workbookViewId="0" showGridLines="0" defaultGridColor="1"/>
  </sheetViews>
  <sheetFormatPr defaultColWidth="16.3333" defaultRowHeight="13.45" customHeight="1" outlineLevelRow="0" outlineLevelCol="0"/>
  <cols>
    <col min="1" max="19" width="16.3516" style="35" customWidth="1"/>
    <col min="20" max="20" width="5.5" style="35" customWidth="1"/>
    <col min="21" max="24" width="16.3516" style="35" customWidth="1"/>
    <col min="25" max="25" width="5.35156" style="35" customWidth="1"/>
    <col min="26" max="29" width="16.3516" style="35" customWidth="1"/>
    <col min="30" max="30" width="4.85156" style="35" customWidth="1"/>
    <col min="31" max="39" width="16.3516" style="35" customWidth="1"/>
    <col min="40" max="16384" width="16.3516" style="35" customWidth="1"/>
  </cols>
  <sheetData>
    <row r="1" ht="19" customHeight="1">
      <c r="A1" t="s" s="36">
        <v>726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9"/>
      <c r="AE1" s="37"/>
      <c r="AF1" s="37"/>
      <c r="AG1" s="37"/>
      <c r="AH1" s="37"/>
      <c r="AI1" s="37"/>
      <c r="AJ1" s="37"/>
      <c r="AK1" s="37"/>
      <c r="AL1" s="37"/>
      <c r="AM1" s="40"/>
    </row>
    <row r="2" ht="49.85" customHeight="1">
      <c r="A2" t="s" s="2">
        <v>1</v>
      </c>
      <c r="B2" t="s" s="2">
        <v>2</v>
      </c>
      <c r="C2" t="s" s="2">
        <v>3</v>
      </c>
      <c r="D2" t="s" s="2">
        <v>4</v>
      </c>
      <c r="E2" t="s" s="2">
        <v>5</v>
      </c>
      <c r="F2" t="s" s="2">
        <v>6</v>
      </c>
      <c r="G2" t="s" s="2">
        <v>7</v>
      </c>
      <c r="H2" s="3"/>
      <c r="I2" t="s" s="4">
        <v>8</v>
      </c>
      <c r="J2" t="s" s="4">
        <v>3</v>
      </c>
      <c r="K2" t="s" s="17">
        <v>727</v>
      </c>
      <c r="L2" t="s" s="4">
        <v>5</v>
      </c>
      <c r="M2" t="s" s="4">
        <v>6</v>
      </c>
      <c r="N2" t="s" s="4">
        <v>7</v>
      </c>
      <c r="O2" t="s" s="4">
        <v>9</v>
      </c>
      <c r="P2" t="s" s="4">
        <v>728</v>
      </c>
      <c r="Q2" t="s" s="4">
        <v>10</v>
      </c>
      <c r="R2" t="s" s="4">
        <v>11</v>
      </c>
      <c r="S2" t="s" s="4">
        <v>12</v>
      </c>
      <c r="T2" s="41"/>
      <c r="U2" t="s" s="5">
        <v>13</v>
      </c>
      <c r="V2" t="s" s="5">
        <v>729</v>
      </c>
      <c r="W2" t="s" s="5">
        <v>730</v>
      </c>
      <c r="X2" t="s" s="5">
        <v>731</v>
      </c>
      <c r="Y2" s="42"/>
      <c r="Z2" t="s" s="5">
        <v>732</v>
      </c>
      <c r="AA2" t="s" s="5">
        <v>729</v>
      </c>
      <c r="AB2" t="s" s="5">
        <v>733</v>
      </c>
      <c r="AC2" t="s" s="43">
        <v>734</v>
      </c>
      <c r="AD2" s="44"/>
      <c r="AE2" s="45"/>
      <c r="AF2" s="46"/>
      <c r="AG2" s="46"/>
      <c r="AH2" s="46"/>
      <c r="AI2" s="46"/>
      <c r="AJ2" s="46"/>
      <c r="AK2" s="46"/>
      <c r="AL2" s="46"/>
      <c r="AM2" s="46"/>
    </row>
    <row r="3" ht="15" customHeight="1">
      <c r="A3" t="s" s="6">
        <v>17</v>
      </c>
      <c r="B3" t="s" s="6">
        <v>18</v>
      </c>
      <c r="C3" s="7">
        <v>15.22</v>
      </c>
      <c r="D3" s="7">
        <v>0</v>
      </c>
      <c r="E3" s="7">
        <v>15.22</v>
      </c>
      <c r="F3" s="7">
        <v>15.22</v>
      </c>
      <c r="G3" s="7">
        <v>15.22</v>
      </c>
      <c r="H3" s="7"/>
      <c r="I3" s="8">
        <f>IF(C3=E3,0,1)</f>
        <v>0</v>
      </c>
      <c r="J3" s="9">
        <v>2310826550</v>
      </c>
      <c r="K3" s="9">
        <f>J3*C3/1000</f>
        <v>35170780.091</v>
      </c>
      <c r="L3" s="9">
        <v>218827950</v>
      </c>
      <c r="M3" s="9">
        <v>23853800</v>
      </c>
      <c r="N3" s="9">
        <v>61005100</v>
      </c>
      <c r="O3" s="9">
        <f>L3+M3+N3</f>
        <v>303686850</v>
      </c>
      <c r="P3" s="47">
        <f>O3*E3/1000</f>
        <v>4622113.857</v>
      </c>
      <c r="Q3" s="9">
        <v>2614513400</v>
      </c>
      <c r="R3" s="10">
        <v>88.38460000000001</v>
      </c>
      <c r="S3" s="10">
        <v>11.6154</v>
      </c>
      <c r="T3" s="41"/>
      <c r="U3" s="11">
        <f>IF(I3=1,O3,0)</f>
        <v>0</v>
      </c>
      <c r="V3" s="48">
        <f>E3*U3/1000</f>
        <v>0</v>
      </c>
      <c r="W3" s="49">
        <f>IF(I3=1,J3,0)</f>
        <v>0</v>
      </c>
      <c r="X3" s="48">
        <f>W3*C3/1000</f>
        <v>0</v>
      </c>
      <c r="Y3" s="50"/>
      <c r="Z3" s="49">
        <f>IF(I3=0,O3,0)</f>
        <v>303686850</v>
      </c>
      <c r="AA3" s="49">
        <f>Z3*E3/1000</f>
        <v>4622113.857</v>
      </c>
      <c r="AB3" s="49">
        <f>IF(I3=0,J3,0)</f>
        <v>2310826550</v>
      </c>
      <c r="AC3" s="51">
        <f>AB3*C3/1000</f>
        <v>35170780.091</v>
      </c>
      <c r="AD3" s="52"/>
      <c r="AE3" s="53"/>
      <c r="AF3" s="11"/>
      <c r="AG3" s="11"/>
      <c r="AH3" s="11"/>
      <c r="AI3" s="11"/>
      <c r="AJ3" s="11"/>
      <c r="AK3" s="11"/>
      <c r="AL3" s="11"/>
      <c r="AM3" s="11"/>
    </row>
    <row r="4" ht="15" customHeight="1">
      <c r="A4" t="s" s="6">
        <v>20</v>
      </c>
      <c r="B4" t="s" s="6">
        <v>18</v>
      </c>
      <c r="C4" s="7">
        <v>19.45</v>
      </c>
      <c r="D4" s="7">
        <v>0</v>
      </c>
      <c r="E4" s="7">
        <v>19.45</v>
      </c>
      <c r="F4" s="7">
        <v>19.45</v>
      </c>
      <c r="G4" s="7">
        <v>19.45</v>
      </c>
      <c r="H4" s="7"/>
      <c r="I4" s="8">
        <f>IF(C4=E4,0,1)</f>
        <v>0</v>
      </c>
      <c r="J4" s="9">
        <v>4556815241</v>
      </c>
      <c r="K4" s="9">
        <f>J4*C4/1000</f>
        <v>88630056.43745001</v>
      </c>
      <c r="L4" s="9">
        <v>342153211</v>
      </c>
      <c r="M4" s="9">
        <v>102130400</v>
      </c>
      <c r="N4" s="9">
        <v>102043425</v>
      </c>
      <c r="O4" s="9">
        <f>L4+M4+N4</f>
        <v>546327036</v>
      </c>
      <c r="P4" s="47">
        <f>O4*E4/1000</f>
        <v>10626060.8502</v>
      </c>
      <c r="Q4" s="9">
        <v>5103142277</v>
      </c>
      <c r="R4" s="10">
        <v>89.29430000000001</v>
      </c>
      <c r="S4" s="10">
        <v>10.7057</v>
      </c>
      <c r="T4" s="41"/>
      <c r="U4" s="11">
        <f>IF(I4=1,O4,0)</f>
        <v>0</v>
      </c>
      <c r="V4" s="48">
        <f>E4*U4/1000</f>
        <v>0</v>
      </c>
      <c r="W4" s="49">
        <f>IF(I4=1,J4,0)</f>
        <v>0</v>
      </c>
      <c r="X4" s="48">
        <f>W4*C4/1000</f>
        <v>0</v>
      </c>
      <c r="Y4" s="50"/>
      <c r="Z4" s="49">
        <f>IF(I4=0,O4,0)</f>
        <v>546327036</v>
      </c>
      <c r="AA4" s="49">
        <f>Z4*E4/1000</f>
        <v>10626060.8502</v>
      </c>
      <c r="AB4" s="49">
        <f>IF(I4=0,J4,0)</f>
        <v>4556815241</v>
      </c>
      <c r="AC4" s="51">
        <f>AB4*C4/1000</f>
        <v>88630056.43745001</v>
      </c>
      <c r="AD4" s="52"/>
      <c r="AE4" s="53"/>
      <c r="AF4" s="11"/>
      <c r="AG4" s="11"/>
      <c r="AH4" s="11"/>
      <c r="AI4" s="11"/>
      <c r="AJ4" s="11"/>
      <c r="AK4" s="11"/>
      <c r="AL4" s="11"/>
      <c r="AM4" s="11"/>
    </row>
    <row r="5" ht="15" customHeight="1">
      <c r="A5" t="s" s="6">
        <v>22</v>
      </c>
      <c r="B5" t="s" s="6">
        <v>18</v>
      </c>
      <c r="C5" s="7">
        <v>13.27</v>
      </c>
      <c r="D5" s="7">
        <v>0</v>
      </c>
      <c r="E5" s="7">
        <v>17.18</v>
      </c>
      <c r="F5" s="7">
        <v>17.18</v>
      </c>
      <c r="G5" s="7">
        <v>17.18</v>
      </c>
      <c r="H5" s="7"/>
      <c r="I5" s="8">
        <f>IF(C5=E5,0,1)</f>
        <v>1</v>
      </c>
      <c r="J5" s="9">
        <v>1308554443</v>
      </c>
      <c r="K5" s="9">
        <f>J5*C5/1000</f>
        <v>17364517.45861</v>
      </c>
      <c r="L5" s="9">
        <v>34741317</v>
      </c>
      <c r="M5" s="9">
        <v>29447700</v>
      </c>
      <c r="N5" s="9">
        <v>116272035</v>
      </c>
      <c r="O5" s="9">
        <f>L5+M5+N5</f>
        <v>180461052</v>
      </c>
      <c r="P5" s="47">
        <f>O5*E5/1000</f>
        <v>3100320.87336</v>
      </c>
      <c r="Q5" s="9">
        <v>1489015495</v>
      </c>
      <c r="R5" s="10">
        <v>87.8805</v>
      </c>
      <c r="S5" s="10">
        <v>12.1195</v>
      </c>
      <c r="T5" s="41"/>
      <c r="U5" s="11">
        <f>IF(I5=1,O5,0)</f>
        <v>180461052</v>
      </c>
      <c r="V5" s="48">
        <f>E5*U5/1000</f>
        <v>3100320.87336</v>
      </c>
      <c r="W5" s="49">
        <f>IF(I5=1,J5,0)</f>
        <v>1308554443</v>
      </c>
      <c r="X5" s="48">
        <f>W5*C5/1000</f>
        <v>17364517.45861</v>
      </c>
      <c r="Y5" s="50"/>
      <c r="Z5" s="49">
        <f>IF(I5=0,O5,0)</f>
        <v>0</v>
      </c>
      <c r="AA5" s="49">
        <f>Z5*E5/1000</f>
        <v>0</v>
      </c>
      <c r="AB5" s="49">
        <f>IF(I5=0,J5,0)</f>
        <v>0</v>
      </c>
      <c r="AC5" s="51">
        <f>AB5*C5/1000</f>
        <v>0</v>
      </c>
      <c r="AD5" s="52"/>
      <c r="AE5" s="53"/>
      <c r="AF5" s="11"/>
      <c r="AG5" s="11"/>
      <c r="AH5" s="11"/>
      <c r="AI5" s="11"/>
      <c r="AJ5" s="11"/>
      <c r="AK5" s="11"/>
      <c r="AL5" s="11"/>
      <c r="AM5" s="11"/>
    </row>
    <row r="6" ht="15" customHeight="1">
      <c r="A6" t="s" s="6">
        <v>24</v>
      </c>
      <c r="B6" t="s" s="6">
        <v>18</v>
      </c>
      <c r="C6" s="7">
        <v>20.89</v>
      </c>
      <c r="D6" s="7">
        <v>0</v>
      </c>
      <c r="E6" s="7">
        <v>26.16</v>
      </c>
      <c r="F6" s="7">
        <v>26.16</v>
      </c>
      <c r="G6" s="7">
        <v>26.16</v>
      </c>
      <c r="H6" s="7"/>
      <c r="I6" s="8">
        <f>IF(C6=E6,0,1)</f>
        <v>1</v>
      </c>
      <c r="J6" s="9">
        <v>472121670</v>
      </c>
      <c r="K6" s="9">
        <f>J6*C6/1000</f>
        <v>9862621.6863</v>
      </c>
      <c r="L6" s="9">
        <v>36646033</v>
      </c>
      <c r="M6" s="9">
        <v>28288797</v>
      </c>
      <c r="N6" s="9">
        <v>34037697</v>
      </c>
      <c r="O6" s="9">
        <f>L6+M6+N6</f>
        <v>98972527</v>
      </c>
      <c r="P6" s="47">
        <f>O6*E6/1000</f>
        <v>2589121.30632</v>
      </c>
      <c r="Q6" s="9">
        <v>571094197</v>
      </c>
      <c r="R6" s="10">
        <v>82.66970000000001</v>
      </c>
      <c r="S6" s="10">
        <v>17.3303</v>
      </c>
      <c r="T6" s="41"/>
      <c r="U6" s="11">
        <f>IF(I6=1,O6,0)</f>
        <v>98972527</v>
      </c>
      <c r="V6" s="48">
        <f>E6*U6/1000</f>
        <v>2589121.30632</v>
      </c>
      <c r="W6" s="49">
        <f>IF(I6=1,J6,0)</f>
        <v>472121670</v>
      </c>
      <c r="X6" s="48">
        <f>W6*C6/1000</f>
        <v>9862621.6863</v>
      </c>
      <c r="Y6" s="50"/>
      <c r="Z6" s="49">
        <f>IF(I6=0,O6,0)</f>
        <v>0</v>
      </c>
      <c r="AA6" s="49">
        <f>Z6*E6/1000</f>
        <v>0</v>
      </c>
      <c r="AB6" s="49">
        <f>IF(I6=0,J6,0)</f>
        <v>0</v>
      </c>
      <c r="AC6" s="51">
        <f>AB6*C6/1000</f>
        <v>0</v>
      </c>
      <c r="AD6" s="52"/>
      <c r="AE6" s="53"/>
      <c r="AF6" s="11"/>
      <c r="AG6" s="11"/>
      <c r="AH6" s="11"/>
      <c r="AI6" s="11"/>
      <c r="AJ6" s="11"/>
      <c r="AK6" s="11"/>
      <c r="AL6" s="11"/>
      <c r="AM6" s="11"/>
    </row>
    <row r="7" ht="15" customHeight="1">
      <c r="A7" t="s" s="6">
        <v>26</v>
      </c>
      <c r="B7" t="s" s="6">
        <v>18</v>
      </c>
      <c r="C7" s="7">
        <v>16.11</v>
      </c>
      <c r="D7" s="7">
        <v>0</v>
      </c>
      <c r="E7" s="7">
        <v>30.58</v>
      </c>
      <c r="F7" s="7">
        <v>30.58</v>
      </c>
      <c r="G7" s="7">
        <v>30.58</v>
      </c>
      <c r="H7" s="7"/>
      <c r="I7" s="8">
        <f>IF(C7=E7,0,1)</f>
        <v>1</v>
      </c>
      <c r="J7" s="9">
        <v>2698975565</v>
      </c>
      <c r="K7" s="9">
        <f>J7*C7/1000</f>
        <v>43480496.35215</v>
      </c>
      <c r="L7" s="9">
        <v>239736219</v>
      </c>
      <c r="M7" s="9">
        <v>200360705</v>
      </c>
      <c r="N7" s="9">
        <v>339268390</v>
      </c>
      <c r="O7" s="9">
        <f>L7+M7+N7</f>
        <v>779365314</v>
      </c>
      <c r="P7" s="47">
        <f>O7*E7/1000</f>
        <v>23832991.30212</v>
      </c>
      <c r="Q7" s="9">
        <v>3478340879</v>
      </c>
      <c r="R7" s="10">
        <v>77.5938</v>
      </c>
      <c r="S7" s="10">
        <v>22.4062</v>
      </c>
      <c r="T7" s="41"/>
      <c r="U7" s="11">
        <f>IF(I7=1,O7,0)</f>
        <v>779365314</v>
      </c>
      <c r="V7" s="48">
        <f>E7*U7/1000</f>
        <v>23832991.30212</v>
      </c>
      <c r="W7" s="49">
        <f>IF(I7=1,J7,0)</f>
        <v>2698975565</v>
      </c>
      <c r="X7" s="48">
        <f>W7*C7/1000</f>
        <v>43480496.35215</v>
      </c>
      <c r="Y7" s="50"/>
      <c r="Z7" s="49">
        <f>IF(I7=0,O7,0)</f>
        <v>0</v>
      </c>
      <c r="AA7" s="49">
        <f>Z7*E7/1000</f>
        <v>0</v>
      </c>
      <c r="AB7" s="49">
        <f>IF(I7=0,J7,0)</f>
        <v>0</v>
      </c>
      <c r="AC7" s="51">
        <f>AB7*C7/1000</f>
        <v>0</v>
      </c>
      <c r="AD7" s="52"/>
      <c r="AE7" s="53"/>
      <c r="AF7" s="11"/>
      <c r="AG7" s="11"/>
      <c r="AH7" s="11"/>
      <c r="AI7" s="11"/>
      <c r="AJ7" s="11"/>
      <c r="AK7" s="11"/>
      <c r="AL7" s="11"/>
      <c r="AM7" s="11"/>
    </row>
    <row r="8" ht="15" customHeight="1">
      <c r="A8" t="s" s="6">
        <v>28</v>
      </c>
      <c r="B8" t="s" s="6">
        <v>18</v>
      </c>
      <c r="C8" s="7">
        <v>5.25</v>
      </c>
      <c r="D8" s="7">
        <v>0</v>
      </c>
      <c r="E8" s="7">
        <v>5.25</v>
      </c>
      <c r="F8" s="7">
        <v>5.25</v>
      </c>
      <c r="G8" s="7">
        <v>5.25</v>
      </c>
      <c r="H8" s="7"/>
      <c r="I8" s="8">
        <f>IF(C8=E8,0,1)</f>
        <v>0</v>
      </c>
      <c r="J8" s="9">
        <v>293205177</v>
      </c>
      <c r="K8" s="9">
        <f>J8*C8/1000</f>
        <v>1539327.17925</v>
      </c>
      <c r="L8" s="9">
        <v>1769248</v>
      </c>
      <c r="M8" s="9">
        <v>29376</v>
      </c>
      <c r="N8" s="9">
        <v>5132630</v>
      </c>
      <c r="O8" s="9">
        <f>L8+M8+N8</f>
        <v>6931254</v>
      </c>
      <c r="P8" s="47">
        <f>O8*E8/1000</f>
        <v>36389.0835</v>
      </c>
      <c r="Q8" s="9">
        <v>300136431</v>
      </c>
      <c r="R8" s="10">
        <v>97.6906</v>
      </c>
      <c r="S8" s="10">
        <v>2.3094</v>
      </c>
      <c r="T8" s="41"/>
      <c r="U8" s="11">
        <f>IF(I8=1,O8,0)</f>
        <v>0</v>
      </c>
      <c r="V8" s="48">
        <f>E8*U8/1000</f>
        <v>0</v>
      </c>
      <c r="W8" s="49">
        <f>IF(I8=1,J8,0)</f>
        <v>0</v>
      </c>
      <c r="X8" s="48">
        <f>W8*C8/1000</f>
        <v>0</v>
      </c>
      <c r="Y8" s="50"/>
      <c r="Z8" s="49">
        <f>IF(I8=0,O8,0)</f>
        <v>6931254</v>
      </c>
      <c r="AA8" s="49">
        <f>Z8*E8/1000</f>
        <v>36389.0835</v>
      </c>
      <c r="AB8" s="49">
        <f>IF(I8=0,J8,0)</f>
        <v>293205177</v>
      </c>
      <c r="AC8" s="51">
        <f>AB8*C8/1000</f>
        <v>1539327.17925</v>
      </c>
      <c r="AD8" s="52"/>
      <c r="AE8" s="53"/>
      <c r="AF8" s="11"/>
      <c r="AG8" s="11"/>
      <c r="AH8" s="11"/>
      <c r="AI8" s="11"/>
      <c r="AJ8" s="11"/>
      <c r="AK8" s="11"/>
      <c r="AL8" s="11"/>
      <c r="AM8" s="11"/>
    </row>
    <row r="9" ht="15" customHeight="1">
      <c r="A9" t="s" s="6">
        <v>30</v>
      </c>
      <c r="B9" t="s" s="6">
        <v>18</v>
      </c>
      <c r="C9" s="7">
        <v>17.69</v>
      </c>
      <c r="D9" s="7">
        <v>0</v>
      </c>
      <c r="E9" s="7">
        <v>17.69</v>
      </c>
      <c r="F9" s="7">
        <v>17.69</v>
      </c>
      <c r="G9" s="7">
        <v>17.69</v>
      </c>
      <c r="H9" s="7"/>
      <c r="I9" s="8">
        <f>IF(C9=E9,0,1)</f>
        <v>0</v>
      </c>
      <c r="J9" s="9">
        <v>2430439839</v>
      </c>
      <c r="K9" s="9">
        <f>J9*C9/1000</f>
        <v>42994480.75191</v>
      </c>
      <c r="L9" s="9">
        <v>180794247</v>
      </c>
      <c r="M9" s="9">
        <v>114177471</v>
      </c>
      <c r="N9" s="9">
        <v>89264009</v>
      </c>
      <c r="O9" s="9">
        <f>L9+M9+N9</f>
        <v>384235727</v>
      </c>
      <c r="P9" s="47">
        <f>O9*E9/1000</f>
        <v>6797130.01063</v>
      </c>
      <c r="Q9" s="9">
        <v>2814675566</v>
      </c>
      <c r="R9" s="10">
        <v>86.3488</v>
      </c>
      <c r="S9" s="10">
        <v>13.6512</v>
      </c>
      <c r="T9" s="41"/>
      <c r="U9" s="11">
        <f>IF(I9=1,O9,0)</f>
        <v>0</v>
      </c>
      <c r="V9" s="48">
        <f>E9*U9/1000</f>
        <v>0</v>
      </c>
      <c r="W9" s="49">
        <f>IF(I9=1,J9,0)</f>
        <v>0</v>
      </c>
      <c r="X9" s="48">
        <f>W9*C9/1000</f>
        <v>0</v>
      </c>
      <c r="Y9" s="50"/>
      <c r="Z9" s="49">
        <f>IF(I9=0,O9,0)</f>
        <v>384235727</v>
      </c>
      <c r="AA9" s="49">
        <f>Z9*E9/1000</f>
        <v>6797130.01063</v>
      </c>
      <c r="AB9" s="49">
        <f>IF(I9=0,J9,0)</f>
        <v>2430439839</v>
      </c>
      <c r="AC9" s="51">
        <f>AB9*C9/1000</f>
        <v>42994480.75191</v>
      </c>
      <c r="AD9" s="52"/>
      <c r="AE9" s="53"/>
      <c r="AF9" s="11"/>
      <c r="AG9" s="11"/>
      <c r="AH9" s="11"/>
      <c r="AI9" s="11"/>
      <c r="AJ9" s="11"/>
      <c r="AK9" s="11"/>
      <c r="AL9" s="11"/>
      <c r="AM9" s="11"/>
    </row>
    <row r="10" ht="15" customHeight="1">
      <c r="A10" t="s" s="6">
        <v>32</v>
      </c>
      <c r="B10" t="s" s="6">
        <v>18</v>
      </c>
      <c r="C10" s="7">
        <v>21.27</v>
      </c>
      <c r="D10" s="7">
        <v>0</v>
      </c>
      <c r="E10" s="7">
        <v>21.27</v>
      </c>
      <c r="F10" s="7">
        <v>21.27</v>
      </c>
      <c r="G10" s="7">
        <v>21.27</v>
      </c>
      <c r="H10" s="7"/>
      <c r="I10" s="8">
        <f>IF(C10=E10,0,1)</f>
        <v>0</v>
      </c>
      <c r="J10" s="9">
        <v>2476642502</v>
      </c>
      <c r="K10" s="9">
        <f>J10*C10/1000</f>
        <v>52678186.01754</v>
      </c>
      <c r="L10" s="9">
        <v>192174783</v>
      </c>
      <c r="M10" s="9">
        <v>4768400</v>
      </c>
      <c r="N10" s="9">
        <v>109960800</v>
      </c>
      <c r="O10" s="9">
        <f>L10+M10+N10</f>
        <v>306903983</v>
      </c>
      <c r="P10" s="47">
        <f>O10*E10/1000</f>
        <v>6527847.71841</v>
      </c>
      <c r="Q10" s="9">
        <v>2783546485</v>
      </c>
      <c r="R10" s="10">
        <v>88.9744</v>
      </c>
      <c r="S10" s="10">
        <v>11.0256</v>
      </c>
      <c r="T10" s="41"/>
      <c r="U10" s="11">
        <f>IF(I10=1,O10,0)</f>
        <v>0</v>
      </c>
      <c r="V10" s="48">
        <f>E10*U10/1000</f>
        <v>0</v>
      </c>
      <c r="W10" s="49">
        <f>IF(I10=1,J10,0)</f>
        <v>0</v>
      </c>
      <c r="X10" s="48">
        <f>W10*C10/1000</f>
        <v>0</v>
      </c>
      <c r="Y10" s="50"/>
      <c r="Z10" s="49">
        <f>IF(I10=0,O10,0)</f>
        <v>306903983</v>
      </c>
      <c r="AA10" s="49">
        <f>Z10*E10/1000</f>
        <v>6527847.71841</v>
      </c>
      <c r="AB10" s="49">
        <f>IF(I10=0,J10,0)</f>
        <v>2476642502</v>
      </c>
      <c r="AC10" s="51">
        <f>AB10*C10/1000</f>
        <v>52678186.01754</v>
      </c>
      <c r="AD10" s="52"/>
      <c r="AE10" s="53"/>
      <c r="AF10" s="11"/>
      <c r="AG10" s="11"/>
      <c r="AH10" s="11"/>
      <c r="AI10" s="11"/>
      <c r="AJ10" s="11"/>
      <c r="AK10" s="11"/>
      <c r="AL10" s="11"/>
      <c r="AM10" s="11"/>
    </row>
    <row r="11" ht="15" customHeight="1">
      <c r="A11" t="s" s="6">
        <v>34</v>
      </c>
      <c r="B11" t="s" s="6">
        <v>18</v>
      </c>
      <c r="C11" s="7">
        <v>14.6</v>
      </c>
      <c r="D11" s="7">
        <v>0</v>
      </c>
      <c r="E11" s="7">
        <v>29.29</v>
      </c>
      <c r="F11" s="7">
        <v>29.29</v>
      </c>
      <c r="G11" s="7">
        <v>29.29</v>
      </c>
      <c r="H11" s="7"/>
      <c r="I11" s="8">
        <f>IF(C11=E11,0,1)</f>
        <v>1</v>
      </c>
      <c r="J11" s="9">
        <v>7986757090</v>
      </c>
      <c r="K11" s="9">
        <f>J11*C11/1000</f>
        <v>116606653.514</v>
      </c>
      <c r="L11" s="9">
        <v>625781847</v>
      </c>
      <c r="M11" s="9">
        <v>726997300</v>
      </c>
      <c r="N11" s="9">
        <v>319029130</v>
      </c>
      <c r="O11" s="9">
        <f>L11+M11+N11</f>
        <v>1671808277</v>
      </c>
      <c r="P11" s="47">
        <f>O11*E11/1000</f>
        <v>48967264.43333</v>
      </c>
      <c r="Q11" s="9">
        <v>9658565367</v>
      </c>
      <c r="R11" s="10">
        <v>82.6909</v>
      </c>
      <c r="S11" s="10">
        <v>17.3091</v>
      </c>
      <c r="T11" s="41"/>
      <c r="U11" s="11">
        <f>IF(I11=1,O11,0)</f>
        <v>1671808277</v>
      </c>
      <c r="V11" s="48">
        <f>E11*U11/1000</f>
        <v>48967264.43333</v>
      </c>
      <c r="W11" s="49">
        <f>IF(I11=1,J11,0)</f>
        <v>7986757090</v>
      </c>
      <c r="X11" s="48">
        <f>W11*C11/1000</f>
        <v>116606653.514</v>
      </c>
      <c r="Y11" s="50"/>
      <c r="Z11" s="49">
        <f>IF(I11=0,O11,0)</f>
        <v>0</v>
      </c>
      <c r="AA11" s="49">
        <f>Z11*E11/1000</f>
        <v>0</v>
      </c>
      <c r="AB11" s="49">
        <f>IF(I11=0,J11,0)</f>
        <v>0</v>
      </c>
      <c r="AC11" s="51">
        <f>AB11*C11/1000</f>
        <v>0</v>
      </c>
      <c r="AD11" s="52"/>
      <c r="AE11" s="53"/>
      <c r="AF11" s="11"/>
      <c r="AG11" s="11"/>
      <c r="AH11" s="11"/>
      <c r="AI11" s="11"/>
      <c r="AJ11" s="11"/>
      <c r="AK11" s="11"/>
      <c r="AL11" s="11"/>
      <c r="AM11" s="11"/>
    </row>
    <row r="12" ht="15" customHeight="1">
      <c r="A12" t="s" s="6">
        <v>36</v>
      </c>
      <c r="B12" t="s" s="6">
        <v>18</v>
      </c>
      <c r="C12" s="7">
        <v>11.42</v>
      </c>
      <c r="D12" s="7">
        <v>0</v>
      </c>
      <c r="E12" s="7">
        <v>11.42</v>
      </c>
      <c r="F12" s="7">
        <v>11.42</v>
      </c>
      <c r="G12" s="7">
        <v>11.42</v>
      </c>
      <c r="H12" s="7"/>
      <c r="I12" s="8">
        <f>IF(C12=E12,0,1)</f>
        <v>0</v>
      </c>
      <c r="J12" s="9">
        <v>11805801788</v>
      </c>
      <c r="K12" s="9">
        <f>J12*C12/1000</f>
        <v>134822256.41896</v>
      </c>
      <c r="L12" s="9">
        <v>513658303</v>
      </c>
      <c r="M12" s="9">
        <v>25455600</v>
      </c>
      <c r="N12" s="9">
        <v>172442140</v>
      </c>
      <c r="O12" s="9">
        <f>L12+M12+N12</f>
        <v>711556043</v>
      </c>
      <c r="P12" s="47">
        <f>O12*E12/1000</f>
        <v>8125970.01106</v>
      </c>
      <c r="Q12" s="9">
        <v>12517357831</v>
      </c>
      <c r="R12" s="10">
        <v>94.3154</v>
      </c>
      <c r="S12" s="10">
        <v>5.6846</v>
      </c>
      <c r="T12" s="41"/>
      <c r="U12" s="11">
        <f>IF(I12=1,O12,0)</f>
        <v>0</v>
      </c>
      <c r="V12" s="48">
        <f>E12*U12/1000</f>
        <v>0</v>
      </c>
      <c r="W12" s="49">
        <f>IF(I12=1,J12,0)</f>
        <v>0</v>
      </c>
      <c r="X12" s="48">
        <f>W12*C12/1000</f>
        <v>0</v>
      </c>
      <c r="Y12" s="50"/>
      <c r="Z12" s="49">
        <f>IF(I12=0,O12,0)</f>
        <v>711556043</v>
      </c>
      <c r="AA12" s="49">
        <f>Z12*E12/1000</f>
        <v>8125970.01106</v>
      </c>
      <c r="AB12" s="49">
        <f>IF(I12=0,J12,0)</f>
        <v>11805801788</v>
      </c>
      <c r="AC12" s="51">
        <f>AB12*C12/1000</f>
        <v>134822256.41896</v>
      </c>
      <c r="AD12" s="52"/>
      <c r="AE12" s="53"/>
      <c r="AF12" s="11"/>
      <c r="AG12" s="11"/>
      <c r="AH12" s="11"/>
      <c r="AI12" s="11"/>
      <c r="AJ12" s="11"/>
      <c r="AK12" s="11"/>
      <c r="AL12" s="11"/>
      <c r="AM12" s="11"/>
    </row>
    <row r="13" ht="15" customHeight="1">
      <c r="A13" t="s" s="6">
        <v>38</v>
      </c>
      <c r="B13" t="s" s="6">
        <v>18</v>
      </c>
      <c r="C13" s="7">
        <v>18.88</v>
      </c>
      <c r="D13" s="7">
        <v>0</v>
      </c>
      <c r="E13" s="7">
        <v>18.88</v>
      </c>
      <c r="F13" s="7">
        <v>18.88</v>
      </c>
      <c r="G13" s="7">
        <v>18.88</v>
      </c>
      <c r="H13" s="7"/>
      <c r="I13" s="8">
        <f>IF(C13=E13,0,1)</f>
        <v>0</v>
      </c>
      <c r="J13" s="9">
        <v>801223034</v>
      </c>
      <c r="K13" s="9">
        <f>J13*C13/1000</f>
        <v>15127090.88192</v>
      </c>
      <c r="L13" s="9">
        <v>16231940</v>
      </c>
      <c r="M13" s="9">
        <v>5095000</v>
      </c>
      <c r="N13" s="9">
        <v>11331876</v>
      </c>
      <c r="O13" s="9">
        <f>L13+M13+N13</f>
        <v>32658816</v>
      </c>
      <c r="P13" s="47">
        <f>O13*E13/1000</f>
        <v>616598.44608</v>
      </c>
      <c r="Q13" s="9">
        <v>833881850</v>
      </c>
      <c r="R13" s="10">
        <v>96.0835</v>
      </c>
      <c r="S13" s="10">
        <v>3.9165</v>
      </c>
      <c r="T13" s="41"/>
      <c r="U13" s="11">
        <f>IF(I13=1,O13,0)</f>
        <v>0</v>
      </c>
      <c r="V13" s="48">
        <f>E13*U13/1000</f>
        <v>0</v>
      </c>
      <c r="W13" s="49">
        <f>IF(I13=1,J13,0)</f>
        <v>0</v>
      </c>
      <c r="X13" s="48">
        <f>W13*C13/1000</f>
        <v>0</v>
      </c>
      <c r="Y13" s="50"/>
      <c r="Z13" s="49">
        <f>IF(I13=0,O13,0)</f>
        <v>32658816</v>
      </c>
      <c r="AA13" s="49">
        <f>Z13*E13/1000</f>
        <v>616598.44608</v>
      </c>
      <c r="AB13" s="49">
        <f>IF(I13=0,J13,0)</f>
        <v>801223034</v>
      </c>
      <c r="AC13" s="51">
        <f>AB13*C13/1000</f>
        <v>15127090.88192</v>
      </c>
      <c r="AD13" s="52"/>
      <c r="AE13" s="53"/>
      <c r="AF13" s="11"/>
      <c r="AG13" s="11"/>
      <c r="AH13" s="11"/>
      <c r="AI13" s="11"/>
      <c r="AJ13" s="11"/>
      <c r="AK13" s="11"/>
      <c r="AL13" s="11"/>
      <c r="AM13" s="11"/>
    </row>
    <row r="14" ht="15" customHeight="1">
      <c r="A14" t="s" s="6">
        <v>40</v>
      </c>
      <c r="B14" t="s" s="6">
        <v>18</v>
      </c>
      <c r="C14" s="7">
        <v>17.69</v>
      </c>
      <c r="D14" s="7">
        <v>0</v>
      </c>
      <c r="E14" s="7">
        <v>17.69</v>
      </c>
      <c r="F14" s="7">
        <v>17.69</v>
      </c>
      <c r="G14" s="7">
        <v>17.69</v>
      </c>
      <c r="H14" s="7"/>
      <c r="I14" s="8">
        <f>IF(C14=E14,0,1)</f>
        <v>0</v>
      </c>
      <c r="J14" s="9">
        <v>374565042</v>
      </c>
      <c r="K14" s="9">
        <f>J14*C14/1000</f>
        <v>6626055.59298</v>
      </c>
      <c r="L14" s="9">
        <v>11253859</v>
      </c>
      <c r="M14" s="9">
        <v>1232600</v>
      </c>
      <c r="N14" s="9">
        <v>13933826</v>
      </c>
      <c r="O14" s="9">
        <f>L14+M14+N14</f>
        <v>26420285</v>
      </c>
      <c r="P14" s="47">
        <f>O14*E14/1000</f>
        <v>467374.84165</v>
      </c>
      <c r="Q14" s="9">
        <v>400985327</v>
      </c>
      <c r="R14" s="10">
        <v>93.41119999999999</v>
      </c>
      <c r="S14" s="10">
        <v>6.5888</v>
      </c>
      <c r="T14" s="41"/>
      <c r="U14" s="11">
        <f>IF(I14=1,O14,0)</f>
        <v>0</v>
      </c>
      <c r="V14" s="48">
        <f>E14*U14/1000</f>
        <v>0</v>
      </c>
      <c r="W14" s="49">
        <f>IF(I14=1,J14,0)</f>
        <v>0</v>
      </c>
      <c r="X14" s="48">
        <f>W14*C14/1000</f>
        <v>0</v>
      </c>
      <c r="Y14" s="50"/>
      <c r="Z14" s="49">
        <f>IF(I14=0,O14,0)</f>
        <v>26420285</v>
      </c>
      <c r="AA14" s="49">
        <f>Z14*E14/1000</f>
        <v>467374.84165</v>
      </c>
      <c r="AB14" s="49">
        <f>IF(I14=0,J14,0)</f>
        <v>374565042</v>
      </c>
      <c r="AC14" s="51">
        <f>AB14*C14/1000</f>
        <v>6626055.59298</v>
      </c>
      <c r="AD14" s="52"/>
      <c r="AE14" s="53"/>
      <c r="AF14" s="11"/>
      <c r="AG14" s="11"/>
      <c r="AH14" s="11"/>
      <c r="AI14" s="11"/>
      <c r="AJ14" s="11"/>
      <c r="AK14" s="11"/>
      <c r="AL14" s="11"/>
      <c r="AM14" s="11"/>
    </row>
    <row r="15" ht="15" customHeight="1">
      <c r="A15" t="s" s="6">
        <v>42</v>
      </c>
      <c r="B15" t="s" s="6">
        <v>18</v>
      </c>
      <c r="C15" s="7">
        <v>17.38</v>
      </c>
      <c r="D15" s="7">
        <v>0</v>
      </c>
      <c r="E15" s="7">
        <v>17.38</v>
      </c>
      <c r="F15" s="7">
        <v>17.38</v>
      </c>
      <c r="G15" s="7">
        <v>17.38</v>
      </c>
      <c r="H15" s="7"/>
      <c r="I15" s="8">
        <f>IF(C15=E15,0,1)</f>
        <v>0</v>
      </c>
      <c r="J15" s="9">
        <v>236522610</v>
      </c>
      <c r="K15" s="9">
        <f>J15*C15/1000</f>
        <v>4110762.9618</v>
      </c>
      <c r="L15" s="9">
        <v>9635257</v>
      </c>
      <c r="M15" s="9">
        <v>1247410</v>
      </c>
      <c r="N15" s="9">
        <v>27668882</v>
      </c>
      <c r="O15" s="9">
        <f>L15+M15+N15</f>
        <v>38551549</v>
      </c>
      <c r="P15" s="47">
        <f>O15*E15/1000</f>
        <v>670025.92162</v>
      </c>
      <c r="Q15" s="9">
        <v>275074159</v>
      </c>
      <c r="R15" s="10">
        <v>85.985</v>
      </c>
      <c r="S15" s="10">
        <v>14.015</v>
      </c>
      <c r="T15" s="41"/>
      <c r="U15" s="11">
        <f>IF(I15=1,O15,0)</f>
        <v>0</v>
      </c>
      <c r="V15" s="48">
        <f>E15*U15/1000</f>
        <v>0</v>
      </c>
      <c r="W15" s="49">
        <f>IF(I15=1,J15,0)</f>
        <v>0</v>
      </c>
      <c r="X15" s="48">
        <f>W15*C15/1000</f>
        <v>0</v>
      </c>
      <c r="Y15" s="50"/>
      <c r="Z15" s="49">
        <f>IF(I15=0,O15,0)</f>
        <v>38551549</v>
      </c>
      <c r="AA15" s="49">
        <f>Z15*E15/1000</f>
        <v>670025.92162</v>
      </c>
      <c r="AB15" s="49">
        <f>IF(I15=0,J15,0)</f>
        <v>236522610</v>
      </c>
      <c r="AC15" s="51">
        <f>AB15*C15/1000</f>
        <v>4110762.9618</v>
      </c>
      <c r="AD15" s="52"/>
      <c r="AE15" s="53"/>
      <c r="AF15" s="11"/>
      <c r="AG15" s="11"/>
      <c r="AH15" s="11"/>
      <c r="AI15" s="11"/>
      <c r="AJ15" s="11"/>
      <c r="AK15" s="11"/>
      <c r="AL15" s="11"/>
      <c r="AM15" s="11"/>
    </row>
    <row r="16" ht="15" customHeight="1">
      <c r="A16" t="s" s="6">
        <v>44</v>
      </c>
      <c r="B16" t="s" s="6">
        <v>18</v>
      </c>
      <c r="C16" s="7">
        <v>15.88</v>
      </c>
      <c r="D16" s="7">
        <v>15.88</v>
      </c>
      <c r="E16" s="7">
        <v>15.88</v>
      </c>
      <c r="F16" s="7">
        <v>15.88</v>
      </c>
      <c r="G16" s="7">
        <v>15.88</v>
      </c>
      <c r="H16" s="7"/>
      <c r="I16" s="8">
        <f>IF(C16=E16,0,1)</f>
        <v>0</v>
      </c>
      <c r="J16" s="9">
        <v>3020388784</v>
      </c>
      <c r="K16" s="9">
        <f>J16*C16/1000</f>
        <v>47963773.88992</v>
      </c>
      <c r="L16" s="9">
        <v>175564446</v>
      </c>
      <c r="M16" s="9">
        <v>49839780</v>
      </c>
      <c r="N16" s="9">
        <v>92805280</v>
      </c>
      <c r="O16" s="9">
        <f>L16+M16+N16</f>
        <v>318209506</v>
      </c>
      <c r="P16" s="47">
        <f>O16*E16/1000</f>
        <v>5053166.95528</v>
      </c>
      <c r="Q16" s="9">
        <v>3338769490</v>
      </c>
      <c r="R16" s="10">
        <v>90.4693</v>
      </c>
      <c r="S16" s="10">
        <v>9.5307</v>
      </c>
      <c r="T16" s="41"/>
      <c r="U16" s="11">
        <f>IF(I16=1,O16,0)</f>
        <v>0</v>
      </c>
      <c r="V16" s="48">
        <f>E16*U16/1000</f>
        <v>0</v>
      </c>
      <c r="W16" s="49">
        <f>IF(I16=1,J16,0)</f>
        <v>0</v>
      </c>
      <c r="X16" s="48">
        <f>W16*C16/1000</f>
        <v>0</v>
      </c>
      <c r="Y16" s="50"/>
      <c r="Z16" s="49">
        <f>IF(I16=0,O16,0)</f>
        <v>318209506</v>
      </c>
      <c r="AA16" s="49">
        <f>Z16*E16/1000</f>
        <v>5053166.95528</v>
      </c>
      <c r="AB16" s="49">
        <f>IF(I16=0,J16,0)</f>
        <v>3020388784</v>
      </c>
      <c r="AC16" s="51">
        <f>AB16*C16/1000</f>
        <v>47963773.88992</v>
      </c>
      <c r="AD16" s="52"/>
      <c r="AE16" s="53"/>
      <c r="AF16" s="11"/>
      <c r="AG16" s="11"/>
      <c r="AH16" s="11"/>
      <c r="AI16" s="11"/>
      <c r="AJ16" s="11"/>
      <c r="AK16" s="11"/>
      <c r="AL16" s="11"/>
      <c r="AM16" s="11"/>
    </row>
    <row r="17" ht="15" customHeight="1">
      <c r="A17" t="s" s="6">
        <v>46</v>
      </c>
      <c r="B17" t="s" s="6">
        <v>18</v>
      </c>
      <c r="C17" s="7">
        <v>16.05</v>
      </c>
      <c r="D17" s="7">
        <v>0</v>
      </c>
      <c r="E17" s="7">
        <v>16.05</v>
      </c>
      <c r="F17" s="7">
        <v>16.05</v>
      </c>
      <c r="G17" s="7">
        <v>16.05</v>
      </c>
      <c r="H17" s="7"/>
      <c r="I17" s="8">
        <f>IF(C17=E17,0,1)</f>
        <v>0</v>
      </c>
      <c r="J17" s="9">
        <v>845043866</v>
      </c>
      <c r="K17" s="9">
        <f>J17*C17/1000</f>
        <v>13562954.0493</v>
      </c>
      <c r="L17" s="9">
        <v>83092187</v>
      </c>
      <c r="M17" s="9">
        <v>24926900</v>
      </c>
      <c r="N17" s="9">
        <v>35152788</v>
      </c>
      <c r="O17" s="9">
        <f>L17+M17+N17</f>
        <v>143171875</v>
      </c>
      <c r="P17" s="47">
        <f>O17*E17/1000</f>
        <v>2297908.59375</v>
      </c>
      <c r="Q17" s="9">
        <v>988215741</v>
      </c>
      <c r="R17" s="10">
        <v>85.5121</v>
      </c>
      <c r="S17" s="10">
        <v>14.4879</v>
      </c>
      <c r="T17" s="41"/>
      <c r="U17" s="11">
        <f>IF(I17=1,O17,0)</f>
        <v>0</v>
      </c>
      <c r="V17" s="48">
        <f>E17*U17/1000</f>
        <v>0</v>
      </c>
      <c r="W17" s="49">
        <f>IF(I17=1,J17,0)</f>
        <v>0</v>
      </c>
      <c r="X17" s="48">
        <f>W17*C17/1000</f>
        <v>0</v>
      </c>
      <c r="Y17" s="50"/>
      <c r="Z17" s="49">
        <f>IF(I17=0,O17,0)</f>
        <v>143171875</v>
      </c>
      <c r="AA17" s="49">
        <f>Z17*E17/1000</f>
        <v>2297908.59375</v>
      </c>
      <c r="AB17" s="49">
        <f>IF(I17=0,J17,0)</f>
        <v>845043866</v>
      </c>
      <c r="AC17" s="51">
        <f>AB17*C17/1000</f>
        <v>13562954.0493</v>
      </c>
      <c r="AD17" s="52"/>
      <c r="AE17" s="53"/>
      <c r="AF17" s="11"/>
      <c r="AG17" s="11"/>
      <c r="AH17" s="11"/>
      <c r="AI17" s="11"/>
      <c r="AJ17" s="11"/>
      <c r="AK17" s="11"/>
      <c r="AL17" s="11"/>
      <c r="AM17" s="11"/>
    </row>
    <row r="18" ht="15" customHeight="1">
      <c r="A18" t="s" s="6">
        <v>48</v>
      </c>
      <c r="B18" t="s" s="6">
        <v>18</v>
      </c>
      <c r="C18" s="7">
        <v>14.45</v>
      </c>
      <c r="D18" s="7">
        <v>0</v>
      </c>
      <c r="E18" s="7">
        <v>21.13</v>
      </c>
      <c r="F18" s="7">
        <v>21.13</v>
      </c>
      <c r="G18" s="7">
        <v>21.13</v>
      </c>
      <c r="H18" s="7"/>
      <c r="I18" s="8">
        <f>IF(C18=E18,0,1)</f>
        <v>1</v>
      </c>
      <c r="J18" s="9">
        <v>4774753021</v>
      </c>
      <c r="K18" s="9">
        <f>J18*C18/1000</f>
        <v>68995181.15345</v>
      </c>
      <c r="L18" s="9">
        <v>476755369</v>
      </c>
      <c r="M18" s="9">
        <v>240815826</v>
      </c>
      <c r="N18" s="9">
        <v>211348173</v>
      </c>
      <c r="O18" s="9">
        <f>L18+M18+N18</f>
        <v>928919368</v>
      </c>
      <c r="P18" s="47">
        <f>O18*E18/1000</f>
        <v>19628066.24584</v>
      </c>
      <c r="Q18" s="9">
        <v>5703672389</v>
      </c>
      <c r="R18" s="10">
        <v>83.7137</v>
      </c>
      <c r="S18" s="10">
        <v>16.2863</v>
      </c>
      <c r="T18" s="41"/>
      <c r="U18" s="11">
        <f>IF(I18=1,O18,0)</f>
        <v>928919368</v>
      </c>
      <c r="V18" s="48">
        <f>E18*U18/1000</f>
        <v>19628066.24584</v>
      </c>
      <c r="W18" s="49">
        <f>IF(I18=1,J18,0)</f>
        <v>4774753021</v>
      </c>
      <c r="X18" s="48">
        <f>W18*C18/1000</f>
        <v>68995181.15345</v>
      </c>
      <c r="Y18" s="50"/>
      <c r="Z18" s="49">
        <f>IF(I18=0,O18,0)</f>
        <v>0</v>
      </c>
      <c r="AA18" s="49">
        <f>Z18*E18/1000</f>
        <v>0</v>
      </c>
      <c r="AB18" s="49">
        <f>IF(I18=0,J18,0)</f>
        <v>0</v>
      </c>
      <c r="AC18" s="51">
        <f>AB18*C18/1000</f>
        <v>0</v>
      </c>
      <c r="AD18" s="52"/>
      <c r="AE18" s="53"/>
      <c r="AF18" s="11"/>
      <c r="AG18" s="11"/>
      <c r="AH18" s="11"/>
      <c r="AI18" s="11"/>
      <c r="AJ18" s="11"/>
      <c r="AK18" s="11"/>
      <c r="AL18" s="11"/>
      <c r="AM18" s="11"/>
    </row>
    <row r="19" ht="15" customHeight="1">
      <c r="A19" t="s" s="6">
        <v>50</v>
      </c>
      <c r="B19" t="s" s="6">
        <v>18</v>
      </c>
      <c r="C19" s="7">
        <v>16.82</v>
      </c>
      <c r="D19" s="7">
        <v>0</v>
      </c>
      <c r="E19" s="7">
        <v>20.54</v>
      </c>
      <c r="F19" s="7">
        <v>20.54</v>
      </c>
      <c r="G19" s="7">
        <v>20.42</v>
      </c>
      <c r="H19" s="7"/>
      <c r="I19" s="8">
        <f>IF(C19=E19,0,1)</f>
        <v>1</v>
      </c>
      <c r="J19" s="9">
        <v>1905789507</v>
      </c>
      <c r="K19" s="9">
        <f>J19*C19/1000</f>
        <v>32055379.50774</v>
      </c>
      <c r="L19" s="9">
        <v>402100442</v>
      </c>
      <c r="M19" s="9">
        <v>176301700</v>
      </c>
      <c r="N19" s="9">
        <v>88904240</v>
      </c>
      <c r="O19" s="9">
        <f>L19+M19+N19</f>
        <v>667306382</v>
      </c>
      <c r="P19" s="47">
        <f>O19*E19/1000</f>
        <v>13706473.08628</v>
      </c>
      <c r="Q19" s="9">
        <v>2573095889</v>
      </c>
      <c r="R19" s="10">
        <v>74.066</v>
      </c>
      <c r="S19" s="10">
        <v>25.934</v>
      </c>
      <c r="T19" s="41"/>
      <c r="U19" s="11">
        <f>IF(I19=1,O19,0)</f>
        <v>667306382</v>
      </c>
      <c r="V19" s="48">
        <f>E19*U19/1000</f>
        <v>13706473.08628</v>
      </c>
      <c r="W19" s="49">
        <f>IF(I19=1,J19,0)</f>
        <v>1905789507</v>
      </c>
      <c r="X19" s="48">
        <f>W19*C19/1000</f>
        <v>32055379.50774</v>
      </c>
      <c r="Y19" s="50"/>
      <c r="Z19" s="49">
        <f>IF(I19=0,O19,0)</f>
        <v>0</v>
      </c>
      <c r="AA19" s="49">
        <f>Z19*E19/1000</f>
        <v>0</v>
      </c>
      <c r="AB19" s="49">
        <f>IF(I19=0,J19,0)</f>
        <v>0</v>
      </c>
      <c r="AC19" s="51">
        <f>AB19*C19/1000</f>
        <v>0</v>
      </c>
      <c r="AD19" s="52"/>
      <c r="AE19" s="53"/>
      <c r="AF19" s="11"/>
      <c r="AG19" s="11"/>
      <c r="AH19" s="11"/>
      <c r="AI19" s="11"/>
      <c r="AJ19" s="11"/>
      <c r="AK19" s="11"/>
      <c r="AL19" s="11"/>
      <c r="AM19" s="11"/>
    </row>
    <row r="20" ht="15" customHeight="1">
      <c r="A20" t="s" s="6">
        <v>52</v>
      </c>
      <c r="B20" t="s" s="6">
        <v>18</v>
      </c>
      <c r="C20" s="7">
        <v>15.81</v>
      </c>
      <c r="D20" s="7">
        <v>0</v>
      </c>
      <c r="E20" s="7">
        <v>29.93</v>
      </c>
      <c r="F20" s="7">
        <v>29.93</v>
      </c>
      <c r="G20" s="7">
        <v>29.88</v>
      </c>
      <c r="H20" s="7"/>
      <c r="I20" s="8">
        <f>IF(C20=E20,0,1)</f>
        <v>1</v>
      </c>
      <c r="J20" s="9">
        <v>596252066</v>
      </c>
      <c r="K20" s="9">
        <f>J20*C20/1000</f>
        <v>9426745.163459999</v>
      </c>
      <c r="L20" s="9">
        <v>140212834</v>
      </c>
      <c r="M20" s="9">
        <v>228628400</v>
      </c>
      <c r="N20" s="9">
        <v>54532785</v>
      </c>
      <c r="O20" s="9">
        <f>L20+M20+N20</f>
        <v>423374019</v>
      </c>
      <c r="P20" s="47">
        <f>O20*E20/1000</f>
        <v>12671584.38867</v>
      </c>
      <c r="Q20" s="9">
        <v>1019626085</v>
      </c>
      <c r="R20" s="10">
        <v>58.4775</v>
      </c>
      <c r="S20" s="10">
        <v>41.5225</v>
      </c>
      <c r="T20" s="41"/>
      <c r="U20" s="11">
        <f>IF(I20=1,O20,0)</f>
        <v>423374019</v>
      </c>
      <c r="V20" s="48">
        <f>E20*U20/1000</f>
        <v>12671584.38867</v>
      </c>
      <c r="W20" s="49">
        <f>IF(I20=1,J20,0)</f>
        <v>596252066</v>
      </c>
      <c r="X20" s="48">
        <f>W20*C20/1000</f>
        <v>9426745.163459999</v>
      </c>
      <c r="Y20" s="50"/>
      <c r="Z20" s="49">
        <f>IF(I20=0,O20,0)</f>
        <v>0</v>
      </c>
      <c r="AA20" s="49">
        <f>Z20*E20/1000</f>
        <v>0</v>
      </c>
      <c r="AB20" s="49">
        <f>IF(I20=0,J20,0)</f>
        <v>0</v>
      </c>
      <c r="AC20" s="51">
        <f>AB20*C20/1000</f>
        <v>0</v>
      </c>
      <c r="AD20" s="52"/>
      <c r="AE20" s="53"/>
      <c r="AF20" s="11"/>
      <c r="AG20" s="11"/>
      <c r="AH20" s="11"/>
      <c r="AI20" s="11"/>
      <c r="AJ20" s="11"/>
      <c r="AK20" s="11"/>
      <c r="AL20" s="11"/>
      <c r="AM20" s="11"/>
    </row>
    <row r="21" ht="15" customHeight="1">
      <c r="A21" t="s" s="6">
        <v>54</v>
      </c>
      <c r="B21" t="s" s="6">
        <v>18</v>
      </c>
      <c r="C21" s="7">
        <v>13.42</v>
      </c>
      <c r="D21" s="7">
        <v>0</v>
      </c>
      <c r="E21" s="7">
        <v>28.28</v>
      </c>
      <c r="F21" s="7">
        <v>28.28</v>
      </c>
      <c r="G21" s="7">
        <v>28.28</v>
      </c>
      <c r="H21" s="7"/>
      <c r="I21" s="8">
        <f>IF(C21=E21,0,1)</f>
        <v>1</v>
      </c>
      <c r="J21" s="9">
        <v>1009870200</v>
      </c>
      <c r="K21" s="9">
        <f>J21*C21/1000</f>
        <v>13552458.084</v>
      </c>
      <c r="L21" s="9">
        <v>132316100</v>
      </c>
      <c r="M21" s="9">
        <v>167419300</v>
      </c>
      <c r="N21" s="9">
        <v>152385660</v>
      </c>
      <c r="O21" s="9">
        <f>L21+M21+N21</f>
        <v>452121060</v>
      </c>
      <c r="P21" s="47">
        <f>O21*E21/1000</f>
        <v>12785983.5768</v>
      </c>
      <c r="Q21" s="9">
        <v>1461991260</v>
      </c>
      <c r="R21" s="10">
        <v>69.075</v>
      </c>
      <c r="S21" s="10">
        <v>30.925</v>
      </c>
      <c r="T21" s="41"/>
      <c r="U21" s="11">
        <f>IF(I21=1,O21,0)</f>
        <v>452121060</v>
      </c>
      <c r="V21" s="48">
        <f>E21*U21/1000</f>
        <v>12785983.5768</v>
      </c>
      <c r="W21" s="49">
        <f>IF(I21=1,J21,0)</f>
        <v>1009870200</v>
      </c>
      <c r="X21" s="48">
        <f>W21*C21/1000</f>
        <v>13552458.084</v>
      </c>
      <c r="Y21" s="50"/>
      <c r="Z21" s="49">
        <f>IF(I21=0,O21,0)</f>
        <v>0</v>
      </c>
      <c r="AA21" s="49">
        <f>Z21*E21/1000</f>
        <v>0</v>
      </c>
      <c r="AB21" s="49">
        <f>IF(I21=0,J21,0)</f>
        <v>0</v>
      </c>
      <c r="AC21" s="51">
        <f>AB21*C21/1000</f>
        <v>0</v>
      </c>
      <c r="AD21" s="52"/>
      <c r="AE21" s="53"/>
      <c r="AF21" s="11"/>
      <c r="AG21" s="11"/>
      <c r="AH21" s="11"/>
      <c r="AI21" s="11"/>
      <c r="AJ21" s="11"/>
      <c r="AK21" s="11"/>
      <c r="AL21" s="11"/>
      <c r="AM21" s="11"/>
    </row>
    <row r="22" ht="15" customHeight="1">
      <c r="A22" t="s" s="6">
        <v>56</v>
      </c>
      <c r="B22" t="s" s="6">
        <v>18</v>
      </c>
      <c r="C22" s="7">
        <v>8.640000000000001</v>
      </c>
      <c r="D22" s="7">
        <v>0</v>
      </c>
      <c r="E22" s="7">
        <v>7.85</v>
      </c>
      <c r="F22" s="7">
        <v>7.85</v>
      </c>
      <c r="G22" s="7">
        <v>7.85</v>
      </c>
      <c r="H22" s="7"/>
      <c r="I22" s="8">
        <f>IF(C22=E22,0,1)</f>
        <v>1</v>
      </c>
      <c r="J22" s="9">
        <v>15277026292</v>
      </c>
      <c r="K22" s="9">
        <f>J22*C22/1000</f>
        <v>131993507.16288</v>
      </c>
      <c r="L22" s="9">
        <v>1637507131</v>
      </c>
      <c r="M22" s="9">
        <v>93958300</v>
      </c>
      <c r="N22" s="9">
        <v>356005570</v>
      </c>
      <c r="O22" s="9">
        <f>L22+M22+N22</f>
        <v>2087471001</v>
      </c>
      <c r="P22" s="47">
        <f>O22*E22/1000</f>
        <v>16386647.35785</v>
      </c>
      <c r="Q22" s="9">
        <v>17364497293</v>
      </c>
      <c r="R22" s="10">
        <v>87.9785</v>
      </c>
      <c r="S22" s="10">
        <v>12.0215</v>
      </c>
      <c r="T22" s="41"/>
      <c r="U22" s="11">
        <f>IF(I22=1,O22,0)</f>
        <v>2087471001</v>
      </c>
      <c r="V22" s="48">
        <f>E22*U22/1000</f>
        <v>16386647.35785</v>
      </c>
      <c r="W22" s="49">
        <f>IF(I22=1,J22,0)</f>
        <v>15277026292</v>
      </c>
      <c r="X22" s="48">
        <f>W22*C22/1000</f>
        <v>131993507.16288</v>
      </c>
      <c r="Y22" s="50"/>
      <c r="Z22" s="49">
        <f>IF(I22=0,O22,0)</f>
        <v>0</v>
      </c>
      <c r="AA22" s="49">
        <f>Z22*E22/1000</f>
        <v>0</v>
      </c>
      <c r="AB22" s="49">
        <f>IF(I22=0,J22,0)</f>
        <v>0</v>
      </c>
      <c r="AC22" s="51">
        <f>AB22*C22/1000</f>
        <v>0</v>
      </c>
      <c r="AD22" s="52"/>
      <c r="AE22" s="53"/>
      <c r="AF22" s="11"/>
      <c r="AG22" s="11"/>
      <c r="AH22" s="11"/>
      <c r="AI22" s="11"/>
      <c r="AJ22" s="11"/>
      <c r="AK22" s="11"/>
      <c r="AL22" s="11"/>
      <c r="AM22" s="11"/>
    </row>
    <row r="23" ht="15" customHeight="1">
      <c r="A23" t="s" s="6">
        <v>58</v>
      </c>
      <c r="B23" t="s" s="6">
        <v>18</v>
      </c>
      <c r="C23" s="7">
        <v>16.84</v>
      </c>
      <c r="D23" s="7">
        <v>0</v>
      </c>
      <c r="E23" s="7">
        <v>16.84</v>
      </c>
      <c r="F23" s="7">
        <v>16.84</v>
      </c>
      <c r="G23" s="7">
        <v>16.84</v>
      </c>
      <c r="H23" s="7"/>
      <c r="I23" s="8">
        <f>IF(C23=E23,0,1)</f>
        <v>0</v>
      </c>
      <c r="J23" s="9">
        <v>484339459</v>
      </c>
      <c r="K23" s="9">
        <f>J23*C23/1000</f>
        <v>8156276.48956</v>
      </c>
      <c r="L23" s="9">
        <v>26190950</v>
      </c>
      <c r="M23" s="9">
        <v>10840800</v>
      </c>
      <c r="N23" s="9">
        <v>28047200</v>
      </c>
      <c r="O23" s="9">
        <f>L23+M23+N23</f>
        <v>65078950</v>
      </c>
      <c r="P23" s="47">
        <f>O23*E23/1000</f>
        <v>1095929.518</v>
      </c>
      <c r="Q23" s="9">
        <v>549418409</v>
      </c>
      <c r="R23" s="10">
        <v>88.1549</v>
      </c>
      <c r="S23" s="10">
        <v>11.8451</v>
      </c>
      <c r="T23" s="41"/>
      <c r="U23" s="11">
        <f>IF(I23=1,O23,0)</f>
        <v>0</v>
      </c>
      <c r="V23" s="48">
        <f>E23*U23/1000</f>
        <v>0</v>
      </c>
      <c r="W23" s="49">
        <f>IF(I23=1,J23,0)</f>
        <v>0</v>
      </c>
      <c r="X23" s="48">
        <f>W23*C23/1000</f>
        <v>0</v>
      </c>
      <c r="Y23" s="50"/>
      <c r="Z23" s="49">
        <f>IF(I23=0,O23,0)</f>
        <v>65078950</v>
      </c>
      <c r="AA23" s="49">
        <f>Z23*E23/1000</f>
        <v>1095929.518</v>
      </c>
      <c r="AB23" s="49">
        <f>IF(I23=0,J23,0)</f>
        <v>484339459</v>
      </c>
      <c r="AC23" s="51">
        <f>AB23*C23/1000</f>
        <v>8156276.48956</v>
      </c>
      <c r="AD23" s="52"/>
      <c r="AE23" s="53"/>
      <c r="AF23" s="11"/>
      <c r="AG23" s="11"/>
      <c r="AH23" s="11"/>
      <c r="AI23" s="11"/>
      <c r="AJ23" s="11"/>
      <c r="AK23" s="11"/>
      <c r="AL23" s="11"/>
      <c r="AM23" s="11"/>
    </row>
    <row r="24" ht="15" customHeight="1">
      <c r="A24" t="s" s="6">
        <v>60</v>
      </c>
      <c r="B24" t="s" s="6">
        <v>18</v>
      </c>
      <c r="C24" s="7">
        <v>10.8</v>
      </c>
      <c r="D24" s="7">
        <v>0</v>
      </c>
      <c r="E24" s="7">
        <v>10.8</v>
      </c>
      <c r="F24" s="7">
        <v>10.8</v>
      </c>
      <c r="G24" s="7">
        <v>10.8</v>
      </c>
      <c r="H24" s="7"/>
      <c r="I24" s="8">
        <f>IF(C24=E24,0,1)</f>
        <v>0</v>
      </c>
      <c r="J24" s="9">
        <v>534222575</v>
      </c>
      <c r="K24" s="9">
        <f>J24*C24/1000</f>
        <v>5769603.81</v>
      </c>
      <c r="L24" s="9">
        <v>18114270</v>
      </c>
      <c r="M24" s="9">
        <v>1858455</v>
      </c>
      <c r="N24" s="9">
        <v>36726552</v>
      </c>
      <c r="O24" s="9">
        <f>L24+M24+N24</f>
        <v>56699277</v>
      </c>
      <c r="P24" s="47">
        <f>O24*E24/1000</f>
        <v>612352.1916</v>
      </c>
      <c r="Q24" s="9">
        <v>590921852</v>
      </c>
      <c r="R24" s="10">
        <v>90.4049</v>
      </c>
      <c r="S24" s="10">
        <v>9.5951</v>
      </c>
      <c r="T24" s="41"/>
      <c r="U24" s="11">
        <f>IF(I24=1,O24,0)</f>
        <v>0</v>
      </c>
      <c r="V24" s="48">
        <f>E24*U24/1000</f>
        <v>0</v>
      </c>
      <c r="W24" s="49">
        <f>IF(I24=1,J24,0)</f>
        <v>0</v>
      </c>
      <c r="X24" s="48">
        <f>W24*C24/1000</f>
        <v>0</v>
      </c>
      <c r="Y24" s="50"/>
      <c r="Z24" s="49">
        <f>IF(I24=0,O24,0)</f>
        <v>56699277</v>
      </c>
      <c r="AA24" s="49">
        <f>Z24*E24/1000</f>
        <v>612352.1916</v>
      </c>
      <c r="AB24" s="49">
        <f>IF(I24=0,J24,0)</f>
        <v>534222575</v>
      </c>
      <c r="AC24" s="51">
        <f>AB24*C24/1000</f>
        <v>5769603.81</v>
      </c>
      <c r="AD24" s="52"/>
      <c r="AE24" s="53"/>
      <c r="AF24" s="11"/>
      <c r="AG24" s="11"/>
      <c r="AH24" s="11"/>
      <c r="AI24" s="11"/>
      <c r="AJ24" s="11"/>
      <c r="AK24" s="11"/>
      <c r="AL24" s="11"/>
      <c r="AM24" s="11"/>
    </row>
    <row r="25" ht="15" customHeight="1">
      <c r="A25" t="s" s="6">
        <v>62</v>
      </c>
      <c r="B25" t="s" s="6">
        <v>18</v>
      </c>
      <c r="C25" s="7">
        <v>13.58</v>
      </c>
      <c r="D25" s="7">
        <v>0</v>
      </c>
      <c r="E25" s="7">
        <v>29.93</v>
      </c>
      <c r="F25" s="7">
        <v>29.93</v>
      </c>
      <c r="G25" s="7">
        <v>29.93</v>
      </c>
      <c r="H25" s="7"/>
      <c r="I25" s="8">
        <f>IF(C25=E25,0,1)</f>
        <v>1</v>
      </c>
      <c r="J25" s="9">
        <v>3370442596</v>
      </c>
      <c r="K25" s="9">
        <f>J25*C25/1000</f>
        <v>45770610.45368</v>
      </c>
      <c r="L25" s="9">
        <v>491651925</v>
      </c>
      <c r="M25" s="9">
        <v>312861600</v>
      </c>
      <c r="N25" s="9">
        <v>121682900</v>
      </c>
      <c r="O25" s="9">
        <f>L25+M25+N25</f>
        <v>926196425</v>
      </c>
      <c r="P25" s="47">
        <f>O25*E25/1000</f>
        <v>27721059.00025</v>
      </c>
      <c r="Q25" s="9">
        <v>4296639021</v>
      </c>
      <c r="R25" s="10">
        <v>78.44370000000001</v>
      </c>
      <c r="S25" s="10">
        <v>21.5563</v>
      </c>
      <c r="T25" s="41"/>
      <c r="U25" s="11">
        <f>IF(I25=1,O25,0)</f>
        <v>926196425</v>
      </c>
      <c r="V25" s="48">
        <f>E25*U25/1000</f>
        <v>27721059.00025</v>
      </c>
      <c r="W25" s="49">
        <f>IF(I25=1,J25,0)</f>
        <v>3370442596</v>
      </c>
      <c r="X25" s="48">
        <f>W25*C25/1000</f>
        <v>45770610.45368</v>
      </c>
      <c r="Y25" s="50"/>
      <c r="Z25" s="49">
        <f>IF(I25=0,O25,0)</f>
        <v>0</v>
      </c>
      <c r="AA25" s="49">
        <f>Z25*E25/1000</f>
        <v>0</v>
      </c>
      <c r="AB25" s="49">
        <f>IF(I25=0,J25,0)</f>
        <v>0</v>
      </c>
      <c r="AC25" s="51">
        <f>AB25*C25/1000</f>
        <v>0</v>
      </c>
      <c r="AD25" s="52"/>
      <c r="AE25" s="53"/>
      <c r="AF25" s="11"/>
      <c r="AG25" s="11"/>
      <c r="AH25" s="11"/>
      <c r="AI25" s="11"/>
      <c r="AJ25" s="11"/>
      <c r="AK25" s="11"/>
      <c r="AL25" s="11"/>
      <c r="AM25" s="11"/>
    </row>
    <row r="26" ht="15" customHeight="1">
      <c r="A26" t="s" s="6">
        <v>64</v>
      </c>
      <c r="B26" t="s" s="6">
        <v>18</v>
      </c>
      <c r="C26" s="7">
        <v>17.66</v>
      </c>
      <c r="D26" s="7">
        <v>0</v>
      </c>
      <c r="E26" s="7">
        <v>17.66</v>
      </c>
      <c r="F26" s="7">
        <v>17.66</v>
      </c>
      <c r="G26" s="7">
        <v>17.66</v>
      </c>
      <c r="H26" s="7"/>
      <c r="I26" s="8">
        <f>IF(C26=E26,0,1)</f>
        <v>0</v>
      </c>
      <c r="J26" s="9">
        <v>1624561894</v>
      </c>
      <c r="K26" s="9">
        <f>J26*C26/1000</f>
        <v>28689763.04804</v>
      </c>
      <c r="L26" s="9">
        <v>69885232</v>
      </c>
      <c r="M26" s="9">
        <v>12716990</v>
      </c>
      <c r="N26" s="9">
        <v>44647895</v>
      </c>
      <c r="O26" s="9">
        <f>L26+M26+N26</f>
        <v>127250117</v>
      </c>
      <c r="P26" s="47">
        <f>O26*E26/1000</f>
        <v>2247237.06622</v>
      </c>
      <c r="Q26" s="9">
        <v>1751812011</v>
      </c>
      <c r="R26" s="10">
        <v>92.73609999999999</v>
      </c>
      <c r="S26" s="10">
        <v>7.2639</v>
      </c>
      <c r="T26" s="41"/>
      <c r="U26" s="11">
        <f>IF(I26=1,O26,0)</f>
        <v>0</v>
      </c>
      <c r="V26" s="48">
        <f>E26*U26/1000</f>
        <v>0</v>
      </c>
      <c r="W26" s="49">
        <f>IF(I26=1,J26,0)</f>
        <v>0</v>
      </c>
      <c r="X26" s="48">
        <f>W26*C26/1000</f>
        <v>0</v>
      </c>
      <c r="Y26" s="50"/>
      <c r="Z26" s="49">
        <f>IF(I26=0,O26,0)</f>
        <v>127250117</v>
      </c>
      <c r="AA26" s="49">
        <f>Z26*E26/1000</f>
        <v>2247237.06622</v>
      </c>
      <c r="AB26" s="49">
        <f>IF(I26=0,J26,0)</f>
        <v>1624561894</v>
      </c>
      <c r="AC26" s="51">
        <f>AB26*C26/1000</f>
        <v>28689763.04804</v>
      </c>
      <c r="AD26" s="52"/>
      <c r="AE26" s="53"/>
      <c r="AF26" s="11"/>
      <c r="AG26" s="11"/>
      <c r="AH26" s="11"/>
      <c r="AI26" s="11"/>
      <c r="AJ26" s="11"/>
      <c r="AK26" s="11"/>
      <c r="AL26" s="11"/>
      <c r="AM26" s="11"/>
    </row>
    <row r="27" ht="15" customHeight="1">
      <c r="A27" t="s" s="6">
        <v>66</v>
      </c>
      <c r="B27" t="s" s="6">
        <v>18</v>
      </c>
      <c r="C27" s="7">
        <v>14.08</v>
      </c>
      <c r="D27" s="7">
        <v>0</v>
      </c>
      <c r="E27" s="7">
        <v>20.08</v>
      </c>
      <c r="F27" s="7">
        <v>20.08</v>
      </c>
      <c r="G27" s="7">
        <v>19.97</v>
      </c>
      <c r="H27" s="7"/>
      <c r="I27" s="8">
        <f>IF(C27=E27,0,1)</f>
        <v>1</v>
      </c>
      <c r="J27" s="9">
        <v>2168767077</v>
      </c>
      <c r="K27" s="9">
        <f>J27*C27/1000</f>
        <v>30536240.44416</v>
      </c>
      <c r="L27" s="9">
        <v>300127504</v>
      </c>
      <c r="M27" s="9">
        <v>298184210</v>
      </c>
      <c r="N27" s="9">
        <v>309658526</v>
      </c>
      <c r="O27" s="9">
        <f>L27+M27+N27</f>
        <v>907970240</v>
      </c>
      <c r="P27" s="47">
        <f>O27*E27/1000</f>
        <v>18232042.4192</v>
      </c>
      <c r="Q27" s="9">
        <v>3076737317</v>
      </c>
      <c r="R27" s="10">
        <v>70.4892</v>
      </c>
      <c r="S27" s="10">
        <v>29.5108</v>
      </c>
      <c r="T27" s="41"/>
      <c r="U27" s="11">
        <f>IF(I27=1,O27,0)</f>
        <v>907970240</v>
      </c>
      <c r="V27" s="48">
        <f>E27*U27/1000</f>
        <v>18232042.4192</v>
      </c>
      <c r="W27" s="49">
        <f>IF(I27=1,J27,0)</f>
        <v>2168767077</v>
      </c>
      <c r="X27" s="48">
        <f>W27*C27/1000</f>
        <v>30536240.44416</v>
      </c>
      <c r="Y27" s="50"/>
      <c r="Z27" s="49">
        <f>IF(I27=0,O27,0)</f>
        <v>0</v>
      </c>
      <c r="AA27" s="49">
        <f>Z27*E27/1000</f>
        <v>0</v>
      </c>
      <c r="AB27" s="49">
        <f>IF(I27=0,J27,0)</f>
        <v>0</v>
      </c>
      <c r="AC27" s="51">
        <f>AB27*C27/1000</f>
        <v>0</v>
      </c>
      <c r="AD27" s="52"/>
      <c r="AE27" s="53"/>
      <c r="AF27" s="11"/>
      <c r="AG27" s="11"/>
      <c r="AH27" s="11"/>
      <c r="AI27" s="11"/>
      <c r="AJ27" s="11"/>
      <c r="AK27" s="11"/>
      <c r="AL27" s="11"/>
      <c r="AM27" s="11"/>
    </row>
    <row r="28" ht="15" customHeight="1">
      <c r="A28" t="s" s="6">
        <v>68</v>
      </c>
      <c r="B28" t="s" s="6">
        <v>18</v>
      </c>
      <c r="C28" s="7">
        <v>11.56</v>
      </c>
      <c r="D28" s="7">
        <v>0</v>
      </c>
      <c r="E28" s="7">
        <v>11.56</v>
      </c>
      <c r="F28" s="7">
        <v>11.56</v>
      </c>
      <c r="G28" s="7">
        <v>11.56</v>
      </c>
      <c r="H28" s="7"/>
      <c r="I28" s="8">
        <f>IF(C28=E28,0,1)</f>
        <v>0</v>
      </c>
      <c r="J28" s="9">
        <v>9157742150</v>
      </c>
      <c r="K28" s="9">
        <f>J28*C28/1000</f>
        <v>105863499.254</v>
      </c>
      <c r="L28" s="9">
        <v>384344699</v>
      </c>
      <c r="M28" s="9">
        <v>24617500</v>
      </c>
      <c r="N28" s="9">
        <v>97650170</v>
      </c>
      <c r="O28" s="9">
        <f>L28+M28+N28</f>
        <v>506612369</v>
      </c>
      <c r="P28" s="47">
        <f>O28*E28/1000</f>
        <v>5856438.98564</v>
      </c>
      <c r="Q28" s="9">
        <v>9664354519</v>
      </c>
      <c r="R28" s="10">
        <v>94.75790000000001</v>
      </c>
      <c r="S28" s="10">
        <v>5.2421</v>
      </c>
      <c r="T28" s="41"/>
      <c r="U28" s="11">
        <f>IF(I28=1,O28,0)</f>
        <v>0</v>
      </c>
      <c r="V28" s="48">
        <f>E28*U28/1000</f>
        <v>0</v>
      </c>
      <c r="W28" s="49">
        <f>IF(I28=1,J28,0)</f>
        <v>0</v>
      </c>
      <c r="X28" s="48">
        <f>W28*C28/1000</f>
        <v>0</v>
      </c>
      <c r="Y28" s="50"/>
      <c r="Z28" s="49">
        <f>IF(I28=0,O28,0)</f>
        <v>506612369</v>
      </c>
      <c r="AA28" s="49">
        <f>Z28*E28/1000</f>
        <v>5856438.98564</v>
      </c>
      <c r="AB28" s="49">
        <f>IF(I28=0,J28,0)</f>
        <v>9157742150</v>
      </c>
      <c r="AC28" s="51">
        <f>AB28*C28/1000</f>
        <v>105863499.254</v>
      </c>
      <c r="AD28" s="52"/>
      <c r="AE28" s="53"/>
      <c r="AF28" s="11"/>
      <c r="AG28" s="11"/>
      <c r="AH28" s="11"/>
      <c r="AI28" s="11"/>
      <c r="AJ28" s="11"/>
      <c r="AK28" s="11"/>
      <c r="AL28" s="11"/>
      <c r="AM28" s="11"/>
    </row>
    <row r="29" ht="15" customHeight="1">
      <c r="A29" t="s" s="6">
        <v>70</v>
      </c>
      <c r="B29" t="s" s="6">
        <v>18</v>
      </c>
      <c r="C29" s="7">
        <v>13.75</v>
      </c>
      <c r="D29" s="7">
        <v>0</v>
      </c>
      <c r="E29" s="7">
        <v>13.75</v>
      </c>
      <c r="F29" s="7">
        <v>13.75</v>
      </c>
      <c r="G29" s="7">
        <v>13.75</v>
      </c>
      <c r="H29" s="7"/>
      <c r="I29" s="8">
        <f>IF(C29=E29,0,1)</f>
        <v>0</v>
      </c>
      <c r="J29" s="9">
        <v>999494343</v>
      </c>
      <c r="K29" s="9">
        <f>J29*C29/1000</f>
        <v>13743047.21625</v>
      </c>
      <c r="L29" s="9">
        <v>20906135</v>
      </c>
      <c r="M29" s="9">
        <v>4766558</v>
      </c>
      <c r="N29" s="9">
        <v>26040244</v>
      </c>
      <c r="O29" s="9">
        <f>L29+M29+N29</f>
        <v>51712937</v>
      </c>
      <c r="P29" s="47">
        <f>O29*E29/1000</f>
        <v>711052.88375</v>
      </c>
      <c r="Q29" s="9">
        <v>1051207280</v>
      </c>
      <c r="R29" s="10">
        <v>95.0806</v>
      </c>
      <c r="S29" s="10">
        <v>4.9194</v>
      </c>
      <c r="T29" s="41"/>
      <c r="U29" s="11">
        <f>IF(I29=1,O29,0)</f>
        <v>0</v>
      </c>
      <c r="V29" s="48">
        <f>E29*U29/1000</f>
        <v>0</v>
      </c>
      <c r="W29" s="49">
        <f>IF(I29=1,J29,0)</f>
        <v>0</v>
      </c>
      <c r="X29" s="48">
        <f>W29*C29/1000</f>
        <v>0</v>
      </c>
      <c r="Y29" s="50"/>
      <c r="Z29" s="49">
        <f>IF(I29=0,O29,0)</f>
        <v>51712937</v>
      </c>
      <c r="AA29" s="49">
        <f>Z29*E29/1000</f>
        <v>711052.88375</v>
      </c>
      <c r="AB29" s="49">
        <f>IF(I29=0,J29,0)</f>
        <v>999494343</v>
      </c>
      <c r="AC29" s="51">
        <f>AB29*C29/1000</f>
        <v>13743047.21625</v>
      </c>
      <c r="AD29" s="52"/>
      <c r="AE29" s="53"/>
      <c r="AF29" s="11"/>
      <c r="AG29" s="11"/>
      <c r="AH29" s="11"/>
      <c r="AI29" s="11"/>
      <c r="AJ29" s="11"/>
      <c r="AK29" s="11"/>
      <c r="AL29" s="11"/>
      <c r="AM29" s="11"/>
    </row>
    <row r="30" ht="15" customHeight="1">
      <c r="A30" t="s" s="6">
        <v>72</v>
      </c>
      <c r="B30" t="s" s="6">
        <v>18</v>
      </c>
      <c r="C30" s="7">
        <v>15.63</v>
      </c>
      <c r="D30" s="7">
        <v>15.63</v>
      </c>
      <c r="E30" s="7">
        <v>27.18</v>
      </c>
      <c r="F30" s="7">
        <v>27.18</v>
      </c>
      <c r="G30" s="7">
        <v>27.02</v>
      </c>
      <c r="H30" s="7"/>
      <c r="I30" s="8">
        <f>IF(C30=E30,0,1)</f>
        <v>1</v>
      </c>
      <c r="J30" s="9">
        <v>553402950</v>
      </c>
      <c r="K30" s="9">
        <f>J30*C30/1000</f>
        <v>8649688.1085</v>
      </c>
      <c r="L30" s="9">
        <v>123480824</v>
      </c>
      <c r="M30" s="9">
        <v>12548700</v>
      </c>
      <c r="N30" s="9">
        <v>20351290</v>
      </c>
      <c r="O30" s="9">
        <f>L30+M30+N30</f>
        <v>156380814</v>
      </c>
      <c r="P30" s="47">
        <f>O30*E30/1000</f>
        <v>4250430.52452</v>
      </c>
      <c r="Q30" s="9">
        <v>711821227</v>
      </c>
      <c r="R30" s="10">
        <v>78.0309</v>
      </c>
      <c r="S30" s="10">
        <v>21.9691</v>
      </c>
      <c r="T30" s="41"/>
      <c r="U30" s="11">
        <f>IF(I30=1,O30,0)</f>
        <v>156380814</v>
      </c>
      <c r="V30" s="48">
        <f>E30*U30/1000</f>
        <v>4250430.52452</v>
      </c>
      <c r="W30" s="49">
        <f>IF(I30=1,J30,0)</f>
        <v>553402950</v>
      </c>
      <c r="X30" s="48">
        <f>W30*C30/1000</f>
        <v>8649688.1085</v>
      </c>
      <c r="Y30" s="50"/>
      <c r="Z30" s="49">
        <f>IF(I30=0,O30,0)</f>
        <v>0</v>
      </c>
      <c r="AA30" s="49">
        <f>Z30*E30/1000</f>
        <v>0</v>
      </c>
      <c r="AB30" s="49">
        <f>IF(I30=0,J30,0)</f>
        <v>0</v>
      </c>
      <c r="AC30" s="51">
        <f>AB30*C30/1000</f>
        <v>0</v>
      </c>
      <c r="AD30" s="52"/>
      <c r="AE30" s="53"/>
      <c r="AF30" s="11"/>
      <c r="AG30" s="11"/>
      <c r="AH30" s="11"/>
      <c r="AI30" s="11"/>
      <c r="AJ30" s="11"/>
      <c r="AK30" s="11"/>
      <c r="AL30" s="11"/>
      <c r="AM30" s="11"/>
    </row>
    <row r="31" ht="15" customHeight="1">
      <c r="A31" t="s" s="6">
        <v>74</v>
      </c>
      <c r="B31" t="s" s="6">
        <v>18</v>
      </c>
      <c r="C31" s="7">
        <v>17.2</v>
      </c>
      <c r="D31" s="7">
        <v>0</v>
      </c>
      <c r="E31" s="7">
        <v>17.2</v>
      </c>
      <c r="F31" s="7">
        <v>17.2</v>
      </c>
      <c r="G31" s="7">
        <v>17.2</v>
      </c>
      <c r="H31" s="7"/>
      <c r="I31" s="8">
        <f>IF(C31=E31,0,1)</f>
        <v>0</v>
      </c>
      <c r="J31" s="9">
        <v>239075568</v>
      </c>
      <c r="K31" s="9">
        <f>J31*C31/1000</f>
        <v>4112099.7696</v>
      </c>
      <c r="L31" s="9">
        <v>18867527</v>
      </c>
      <c r="M31" s="9">
        <v>9560704</v>
      </c>
      <c r="N31" s="9">
        <v>7500787</v>
      </c>
      <c r="O31" s="9">
        <f>L31+M31+N31</f>
        <v>35929018</v>
      </c>
      <c r="P31" s="47">
        <f>O31*E31/1000</f>
        <v>617979.1096</v>
      </c>
      <c r="Q31" s="9">
        <v>275004586</v>
      </c>
      <c r="R31" s="10">
        <v>86.93510000000001</v>
      </c>
      <c r="S31" s="10">
        <v>13.0649</v>
      </c>
      <c r="T31" s="41"/>
      <c r="U31" s="11">
        <f>IF(I31=1,O31,0)</f>
        <v>0</v>
      </c>
      <c r="V31" s="48">
        <f>E31*U31/1000</f>
        <v>0</v>
      </c>
      <c r="W31" s="49">
        <f>IF(I31=1,J31,0)</f>
        <v>0</v>
      </c>
      <c r="X31" s="48">
        <f>W31*C31/1000</f>
        <v>0</v>
      </c>
      <c r="Y31" s="50"/>
      <c r="Z31" s="49">
        <f>IF(I31=0,O31,0)</f>
        <v>35929018</v>
      </c>
      <c r="AA31" s="49">
        <f>Z31*E31/1000</f>
        <v>617979.1096</v>
      </c>
      <c r="AB31" s="49">
        <f>IF(I31=0,J31,0)</f>
        <v>239075568</v>
      </c>
      <c r="AC31" s="51">
        <f>AB31*C31/1000</f>
        <v>4112099.7696</v>
      </c>
      <c r="AD31" s="52"/>
      <c r="AE31" s="53"/>
      <c r="AF31" s="11"/>
      <c r="AG31" s="11"/>
      <c r="AH31" s="11"/>
      <c r="AI31" s="11"/>
      <c r="AJ31" s="11"/>
      <c r="AK31" s="11"/>
      <c r="AL31" s="11"/>
      <c r="AM31" s="11"/>
    </row>
    <row r="32" ht="15" customHeight="1">
      <c r="A32" t="s" s="6">
        <v>76</v>
      </c>
      <c r="B32" t="s" s="6">
        <v>18</v>
      </c>
      <c r="C32" s="7">
        <v>12.17</v>
      </c>
      <c r="D32" s="7">
        <v>12.17</v>
      </c>
      <c r="E32" s="7">
        <v>23.9</v>
      </c>
      <c r="F32" s="7">
        <v>23.9</v>
      </c>
      <c r="G32" s="7">
        <v>23.9</v>
      </c>
      <c r="H32" s="7"/>
      <c r="I32" s="8">
        <f>IF(C32=E32,0,1)</f>
        <v>1</v>
      </c>
      <c r="J32" s="9">
        <v>7364132937</v>
      </c>
      <c r="K32" s="9">
        <f>J32*C32/1000</f>
        <v>89621497.84329</v>
      </c>
      <c r="L32" s="9">
        <v>651683481</v>
      </c>
      <c r="M32" s="9">
        <v>194715165</v>
      </c>
      <c r="N32" s="9">
        <v>223877070</v>
      </c>
      <c r="O32" s="9">
        <f>L32+M32+N32</f>
        <v>1070275716</v>
      </c>
      <c r="P32" s="47">
        <f>O32*E32/1000</f>
        <v>25579589.6124</v>
      </c>
      <c r="Q32" s="9">
        <v>8435197428</v>
      </c>
      <c r="R32" s="10">
        <v>87.31180000000001</v>
      </c>
      <c r="S32" s="10">
        <v>12.6882</v>
      </c>
      <c r="T32" s="41"/>
      <c r="U32" s="11">
        <f>IF(I32=1,O32,0)</f>
        <v>1070275716</v>
      </c>
      <c r="V32" s="48">
        <f>E32*U32/1000</f>
        <v>25579589.6124</v>
      </c>
      <c r="W32" s="49">
        <f>IF(I32=1,J32,0)</f>
        <v>7364132937</v>
      </c>
      <c r="X32" s="48">
        <f>W32*C32/1000</f>
        <v>89621497.84329</v>
      </c>
      <c r="Y32" s="50"/>
      <c r="Z32" s="49">
        <f>IF(I32=0,O32,0)</f>
        <v>0</v>
      </c>
      <c r="AA32" s="49">
        <f>Z32*E32/1000</f>
        <v>0</v>
      </c>
      <c r="AB32" s="49">
        <f>IF(I32=0,J32,0)</f>
        <v>0</v>
      </c>
      <c r="AC32" s="51">
        <f>AB32*C32/1000</f>
        <v>0</v>
      </c>
      <c r="AD32" s="52"/>
      <c r="AE32" s="53"/>
      <c r="AF32" s="11"/>
      <c r="AG32" s="11"/>
      <c r="AH32" s="11"/>
      <c r="AI32" s="11"/>
      <c r="AJ32" s="11"/>
      <c r="AK32" s="11"/>
      <c r="AL32" s="11"/>
      <c r="AM32" s="11"/>
    </row>
    <row r="33" ht="15" customHeight="1">
      <c r="A33" t="s" s="6">
        <v>78</v>
      </c>
      <c r="B33" t="s" s="6">
        <v>18</v>
      </c>
      <c r="C33" s="7">
        <v>12.64</v>
      </c>
      <c r="D33" s="7">
        <v>0</v>
      </c>
      <c r="E33" s="7">
        <v>28.78</v>
      </c>
      <c r="F33" s="7">
        <v>28.78</v>
      </c>
      <c r="G33" s="7">
        <v>28.78</v>
      </c>
      <c r="H33" s="7"/>
      <c r="I33" s="8">
        <f>IF(C33=E33,0,1)</f>
        <v>1</v>
      </c>
      <c r="J33" s="9">
        <v>6392995492</v>
      </c>
      <c r="K33" s="9">
        <f>J33*C33/1000</f>
        <v>80807463.01887999</v>
      </c>
      <c r="L33" s="9">
        <v>425613961</v>
      </c>
      <c r="M33" s="9">
        <v>1181026881</v>
      </c>
      <c r="N33" s="9">
        <v>366343700</v>
      </c>
      <c r="O33" s="9">
        <f>L33+M33+N33</f>
        <v>1972984542</v>
      </c>
      <c r="P33" s="47">
        <f>O33*E33/1000</f>
        <v>56782495.11876</v>
      </c>
      <c r="Q33" s="9">
        <v>8365980034</v>
      </c>
      <c r="R33" s="10">
        <v>76.4166</v>
      </c>
      <c r="S33" s="10">
        <v>23.5834</v>
      </c>
      <c r="T33" s="41"/>
      <c r="U33" s="11">
        <f>IF(I33=1,O33,0)</f>
        <v>1972984542</v>
      </c>
      <c r="V33" s="48">
        <f>E33*U33/1000</f>
        <v>56782495.11876</v>
      </c>
      <c r="W33" s="49">
        <f>IF(I33=1,J33,0)</f>
        <v>6392995492</v>
      </c>
      <c r="X33" s="48">
        <f>W33*C33/1000</f>
        <v>80807463.01887999</v>
      </c>
      <c r="Y33" s="50"/>
      <c r="Z33" s="49">
        <f>IF(I33=0,O33,0)</f>
        <v>0</v>
      </c>
      <c r="AA33" s="49">
        <f>Z33*E33/1000</f>
        <v>0</v>
      </c>
      <c r="AB33" s="49">
        <f>IF(I33=0,J33,0)</f>
        <v>0</v>
      </c>
      <c r="AC33" s="51">
        <f>AB33*C33/1000</f>
        <v>0</v>
      </c>
      <c r="AD33" s="52"/>
      <c r="AE33" s="53"/>
      <c r="AF33" s="11"/>
      <c r="AG33" s="11"/>
      <c r="AH33" s="11"/>
      <c r="AI33" s="11"/>
      <c r="AJ33" s="11"/>
      <c r="AK33" s="11"/>
      <c r="AL33" s="11"/>
      <c r="AM33" s="11"/>
    </row>
    <row r="34" ht="15" customHeight="1">
      <c r="A34" t="s" s="6">
        <v>80</v>
      </c>
      <c r="B34" t="s" s="6">
        <v>18</v>
      </c>
      <c r="C34" s="7">
        <v>17.9</v>
      </c>
      <c r="D34" s="7">
        <v>0</v>
      </c>
      <c r="E34" s="7">
        <v>17.9</v>
      </c>
      <c r="F34" s="7">
        <v>17.9</v>
      </c>
      <c r="G34" s="7">
        <v>17.9</v>
      </c>
      <c r="H34" s="7"/>
      <c r="I34" s="8">
        <f>IF(C34=E34,0,1)</f>
        <v>0</v>
      </c>
      <c r="J34" s="9">
        <v>940150339</v>
      </c>
      <c r="K34" s="9">
        <f>J34*C34/1000</f>
        <v>16828691.0681</v>
      </c>
      <c r="L34" s="9">
        <v>26743261</v>
      </c>
      <c r="M34" s="9">
        <v>30830814</v>
      </c>
      <c r="N34" s="9">
        <v>167140516</v>
      </c>
      <c r="O34" s="9">
        <f>L34+M34+N34</f>
        <v>224714591</v>
      </c>
      <c r="P34" s="47">
        <f>O34*E34/1000</f>
        <v>4022391.1789</v>
      </c>
      <c r="Q34" s="9">
        <v>1164864930</v>
      </c>
      <c r="R34" s="10">
        <v>80.709</v>
      </c>
      <c r="S34" s="10">
        <v>19.291</v>
      </c>
      <c r="T34" s="41"/>
      <c r="U34" s="11">
        <f>IF(I34=1,O34,0)</f>
        <v>0</v>
      </c>
      <c r="V34" s="48">
        <f>E34*U34/1000</f>
        <v>0</v>
      </c>
      <c r="W34" s="49">
        <f>IF(I34=1,J34,0)</f>
        <v>0</v>
      </c>
      <c r="X34" s="48">
        <f>W34*C34/1000</f>
        <v>0</v>
      </c>
      <c r="Y34" s="50"/>
      <c r="Z34" s="49">
        <f>IF(I34=0,O34,0)</f>
        <v>224714591</v>
      </c>
      <c r="AA34" s="49">
        <f>Z34*E34/1000</f>
        <v>4022391.1789</v>
      </c>
      <c r="AB34" s="49">
        <f>IF(I34=0,J34,0)</f>
        <v>940150339</v>
      </c>
      <c r="AC34" s="51">
        <f>AB34*C34/1000</f>
        <v>16828691.0681</v>
      </c>
      <c r="AD34" s="52"/>
      <c r="AE34" s="53"/>
      <c r="AF34" s="11"/>
      <c r="AG34" s="11"/>
      <c r="AH34" s="11"/>
      <c r="AI34" s="11"/>
      <c r="AJ34" s="11"/>
      <c r="AK34" s="11"/>
      <c r="AL34" s="11"/>
      <c r="AM34" s="11"/>
    </row>
    <row r="35" ht="15" customHeight="1">
      <c r="A35" t="s" s="6">
        <v>82</v>
      </c>
      <c r="B35" t="s" s="6">
        <v>18</v>
      </c>
      <c r="C35" s="7">
        <v>14.79</v>
      </c>
      <c r="D35" s="7">
        <v>0</v>
      </c>
      <c r="E35" s="7">
        <v>14.79</v>
      </c>
      <c r="F35" s="7">
        <v>14.79</v>
      </c>
      <c r="G35" s="7">
        <v>14.79</v>
      </c>
      <c r="H35" s="7"/>
      <c r="I35" s="8">
        <f>IF(C35=E35,0,1)</f>
        <v>0</v>
      </c>
      <c r="J35" s="9">
        <v>162862960</v>
      </c>
      <c r="K35" s="9">
        <f>J35*C35/1000</f>
        <v>2408743.1784</v>
      </c>
      <c r="L35" s="9">
        <v>7572226</v>
      </c>
      <c r="M35" s="9">
        <v>3668100</v>
      </c>
      <c r="N35" s="9">
        <v>51298303</v>
      </c>
      <c r="O35" s="9">
        <f>L35+M35+N35</f>
        <v>62538629</v>
      </c>
      <c r="P35" s="47">
        <f>O35*E35/1000</f>
        <v>924946.32291</v>
      </c>
      <c r="Q35" s="9">
        <v>225401589</v>
      </c>
      <c r="R35" s="10">
        <v>72.2546</v>
      </c>
      <c r="S35" s="10">
        <v>27.7454</v>
      </c>
      <c r="T35" s="41"/>
      <c r="U35" s="11">
        <f>IF(I35=1,O35,0)</f>
        <v>0</v>
      </c>
      <c r="V35" s="48">
        <f>E35*U35/1000</f>
        <v>0</v>
      </c>
      <c r="W35" s="49">
        <f>IF(I35=1,J35,0)</f>
        <v>0</v>
      </c>
      <c r="X35" s="48">
        <f>W35*C35/1000</f>
        <v>0</v>
      </c>
      <c r="Y35" s="50"/>
      <c r="Z35" s="49">
        <f>IF(I35=0,O35,0)</f>
        <v>62538629</v>
      </c>
      <c r="AA35" s="49">
        <f>Z35*E35/1000</f>
        <v>924946.32291</v>
      </c>
      <c r="AB35" s="49">
        <f>IF(I35=0,J35,0)</f>
        <v>162862960</v>
      </c>
      <c r="AC35" s="51">
        <f>AB35*C35/1000</f>
        <v>2408743.1784</v>
      </c>
      <c r="AD35" s="52"/>
      <c r="AE35" s="53"/>
      <c r="AF35" s="11"/>
      <c r="AG35" s="11"/>
      <c r="AH35" s="11"/>
      <c r="AI35" s="11"/>
      <c r="AJ35" s="11"/>
      <c r="AK35" s="11"/>
      <c r="AL35" s="11"/>
      <c r="AM35" s="11"/>
    </row>
    <row r="36" ht="15" customHeight="1">
      <c r="A36" t="s" s="6">
        <v>84</v>
      </c>
      <c r="B36" t="s" s="6">
        <v>18</v>
      </c>
      <c r="C36" s="7">
        <v>19.87</v>
      </c>
      <c r="D36" s="7">
        <v>0</v>
      </c>
      <c r="E36" s="7">
        <v>19.87</v>
      </c>
      <c r="F36" s="7">
        <v>19.87</v>
      </c>
      <c r="G36" s="7">
        <v>19.87</v>
      </c>
      <c r="H36" s="7"/>
      <c r="I36" s="8">
        <f>IF(C36=E36,0,1)</f>
        <v>0</v>
      </c>
      <c r="J36" s="9">
        <v>1139845095</v>
      </c>
      <c r="K36" s="9">
        <f>J36*C36/1000</f>
        <v>22648722.03765</v>
      </c>
      <c r="L36" s="9">
        <v>38367305</v>
      </c>
      <c r="M36" s="9">
        <v>11622700</v>
      </c>
      <c r="N36" s="9">
        <v>24652980</v>
      </c>
      <c r="O36" s="9">
        <f>L36+M36+N36</f>
        <v>74642985</v>
      </c>
      <c r="P36" s="47">
        <f>O36*E36/1000</f>
        <v>1483156.11195</v>
      </c>
      <c r="Q36" s="9">
        <v>1214488080</v>
      </c>
      <c r="R36" s="10">
        <v>93.854</v>
      </c>
      <c r="S36" s="10">
        <v>6.146</v>
      </c>
      <c r="T36" s="41"/>
      <c r="U36" s="11">
        <f>IF(I36=1,O36,0)</f>
        <v>0</v>
      </c>
      <c r="V36" s="48">
        <f>E36*U36/1000</f>
        <v>0</v>
      </c>
      <c r="W36" s="49">
        <f>IF(I36=1,J36,0)</f>
        <v>0</v>
      </c>
      <c r="X36" s="48">
        <f>W36*C36/1000</f>
        <v>0</v>
      </c>
      <c r="Y36" s="50"/>
      <c r="Z36" s="49">
        <f>IF(I36=0,O36,0)</f>
        <v>74642985</v>
      </c>
      <c r="AA36" s="49">
        <f>Z36*E36/1000</f>
        <v>1483156.11195</v>
      </c>
      <c r="AB36" s="49">
        <f>IF(I36=0,J36,0)</f>
        <v>1139845095</v>
      </c>
      <c r="AC36" s="51">
        <f>AB36*C36/1000</f>
        <v>22648722.03765</v>
      </c>
      <c r="AD36" s="52"/>
      <c r="AE36" s="53"/>
      <c r="AF36" s="11"/>
      <c r="AG36" s="11"/>
      <c r="AH36" s="11"/>
      <c r="AI36" s="11"/>
      <c r="AJ36" s="11"/>
      <c r="AK36" s="11"/>
      <c r="AL36" s="11"/>
      <c r="AM36" s="11"/>
    </row>
    <row r="37" ht="15" customHeight="1">
      <c r="A37" t="s" s="6">
        <v>86</v>
      </c>
      <c r="B37" t="s" s="6">
        <v>18</v>
      </c>
      <c r="C37" s="7">
        <v>10.88</v>
      </c>
      <c r="D37" s="7">
        <v>0</v>
      </c>
      <c r="E37" s="7">
        <v>24.98</v>
      </c>
      <c r="F37" s="7">
        <v>24.98</v>
      </c>
      <c r="G37" s="7">
        <v>24.98</v>
      </c>
      <c r="H37" s="7"/>
      <c r="I37" s="8">
        <f>IF(C37=E37,0,1)</f>
        <v>1</v>
      </c>
      <c r="J37" s="9">
        <v>131900982293</v>
      </c>
      <c r="K37" s="9">
        <f>J37*C37/1000</f>
        <v>1435082687.34784</v>
      </c>
      <c r="L37" s="9">
        <v>56788447810</v>
      </c>
      <c r="M37" s="9">
        <v>1313020700</v>
      </c>
      <c r="N37" s="9">
        <v>7824465100</v>
      </c>
      <c r="O37" s="9">
        <f>L37+M37+N37</f>
        <v>65925933610</v>
      </c>
      <c r="P37" s="47">
        <f>O37*E37/1000</f>
        <v>1646829821.5778</v>
      </c>
      <c r="Q37" s="9">
        <v>197826915903</v>
      </c>
      <c r="R37" s="10">
        <v>66.67489999999999</v>
      </c>
      <c r="S37" s="10">
        <v>33.3251</v>
      </c>
      <c r="T37" s="41"/>
      <c r="U37" s="11">
        <f>IF(I37=1,O37,0)</f>
        <v>65925933610</v>
      </c>
      <c r="V37" s="48">
        <f>E37*U37/1000</f>
        <v>1646829821.5778</v>
      </c>
      <c r="W37" s="49">
        <f>IF(I37=1,J37,0)</f>
        <v>131900982293</v>
      </c>
      <c r="X37" s="48">
        <f>W37*C37/1000</f>
        <v>1435082687.34784</v>
      </c>
      <c r="Y37" s="50"/>
      <c r="Z37" s="49">
        <f>IF(I37=0,O37,0)</f>
        <v>0</v>
      </c>
      <c r="AA37" s="49">
        <f>Z37*E37/1000</f>
        <v>0</v>
      </c>
      <c r="AB37" s="49">
        <f>IF(I37=0,J37,0)</f>
        <v>0</v>
      </c>
      <c r="AC37" s="51">
        <f>AB37*C37/1000</f>
        <v>0</v>
      </c>
      <c r="AD37" s="52"/>
      <c r="AE37" s="53"/>
      <c r="AF37" s="11"/>
      <c r="AG37" s="11"/>
      <c r="AH37" s="11"/>
      <c r="AI37" s="11"/>
      <c r="AJ37" s="11"/>
      <c r="AK37" s="11"/>
      <c r="AL37" s="11"/>
      <c r="AM37" s="11"/>
    </row>
    <row r="38" ht="15" customHeight="1">
      <c r="A38" t="s" s="6">
        <v>88</v>
      </c>
      <c r="B38" t="s" s="6">
        <v>18</v>
      </c>
      <c r="C38" s="7">
        <v>10.09</v>
      </c>
      <c r="D38" s="7">
        <v>0</v>
      </c>
      <c r="E38" s="7">
        <v>10.09</v>
      </c>
      <c r="F38" s="7">
        <v>10.09</v>
      </c>
      <c r="G38" s="7">
        <v>10.09</v>
      </c>
      <c r="H38" s="7"/>
      <c r="I38" s="8">
        <f>IF(C38=E38,0,1)</f>
        <v>0</v>
      </c>
      <c r="J38" s="9">
        <v>4944027422</v>
      </c>
      <c r="K38" s="9">
        <f>J38*C38/1000</f>
        <v>49885236.68798</v>
      </c>
      <c r="L38" s="9">
        <v>418160368</v>
      </c>
      <c r="M38" s="9">
        <v>42498370</v>
      </c>
      <c r="N38" s="9">
        <v>191359460</v>
      </c>
      <c r="O38" s="9">
        <f>L38+M38+N38</f>
        <v>652018198</v>
      </c>
      <c r="P38" s="47">
        <f>O38*E38/1000</f>
        <v>6578863.61782</v>
      </c>
      <c r="Q38" s="9">
        <v>5596045620</v>
      </c>
      <c r="R38" s="10">
        <v>88.3486</v>
      </c>
      <c r="S38" s="10">
        <v>11.6514</v>
      </c>
      <c r="T38" s="41"/>
      <c r="U38" s="11">
        <f>IF(I38=1,O38,0)</f>
        <v>0</v>
      </c>
      <c r="V38" s="48">
        <f>E38*U38/1000</f>
        <v>0</v>
      </c>
      <c r="W38" s="49">
        <f>IF(I38=1,J38,0)</f>
        <v>0</v>
      </c>
      <c r="X38" s="48">
        <f>W38*C38/1000</f>
        <v>0</v>
      </c>
      <c r="Y38" s="50"/>
      <c r="Z38" s="49">
        <f>IF(I38=0,O38,0)</f>
        <v>652018198</v>
      </c>
      <c r="AA38" s="49">
        <f>Z38*E38/1000</f>
        <v>6578863.61782</v>
      </c>
      <c r="AB38" s="49">
        <f>IF(I38=0,J38,0)</f>
        <v>4944027422</v>
      </c>
      <c r="AC38" s="51">
        <f>AB38*C38/1000</f>
        <v>49885236.68798</v>
      </c>
      <c r="AD38" s="52"/>
      <c r="AE38" s="53"/>
      <c r="AF38" s="11"/>
      <c r="AG38" s="11"/>
      <c r="AH38" s="11"/>
      <c r="AI38" s="11"/>
      <c r="AJ38" s="11"/>
      <c r="AK38" s="11"/>
      <c r="AL38" s="11"/>
      <c r="AM38" s="11"/>
    </row>
    <row r="39" ht="15" customHeight="1">
      <c r="A39" t="s" s="6">
        <v>90</v>
      </c>
      <c r="B39" t="s" s="6">
        <v>18</v>
      </c>
      <c r="C39" s="7">
        <v>17.42</v>
      </c>
      <c r="D39" s="7">
        <v>0</v>
      </c>
      <c r="E39" s="7">
        <v>17.42</v>
      </c>
      <c r="F39" s="7">
        <v>17.42</v>
      </c>
      <c r="G39" s="7">
        <v>17.42</v>
      </c>
      <c r="H39" s="7"/>
      <c r="I39" s="8">
        <f>IF(C39=E39,0,1)</f>
        <v>0</v>
      </c>
      <c r="J39" s="9">
        <v>1000493050</v>
      </c>
      <c r="K39" s="9">
        <f>J39*C39/1000</f>
        <v>17428588.931</v>
      </c>
      <c r="L39" s="9">
        <v>76005823</v>
      </c>
      <c r="M39" s="9">
        <v>124538040</v>
      </c>
      <c r="N39" s="9">
        <v>55429490</v>
      </c>
      <c r="O39" s="9">
        <f>L39+M39+N39</f>
        <v>255973353</v>
      </c>
      <c r="P39" s="47">
        <f>O39*E39/1000</f>
        <v>4459055.80926</v>
      </c>
      <c r="Q39" s="9">
        <v>1256466403</v>
      </c>
      <c r="R39" s="10">
        <v>79.6275</v>
      </c>
      <c r="S39" s="10">
        <v>20.3725</v>
      </c>
      <c r="T39" s="41"/>
      <c r="U39" s="11">
        <f>IF(I39=1,O39,0)</f>
        <v>0</v>
      </c>
      <c r="V39" s="48">
        <f>E39*U39/1000</f>
        <v>0</v>
      </c>
      <c r="W39" s="49">
        <f>IF(I39=1,J39,0)</f>
        <v>0</v>
      </c>
      <c r="X39" s="48">
        <f>W39*C39/1000</f>
        <v>0</v>
      </c>
      <c r="Y39" s="50"/>
      <c r="Z39" s="49">
        <f>IF(I39=0,O39,0)</f>
        <v>255973353</v>
      </c>
      <c r="AA39" s="49">
        <f>Z39*E39/1000</f>
        <v>4459055.80926</v>
      </c>
      <c r="AB39" s="49">
        <f>IF(I39=0,J39,0)</f>
        <v>1000493050</v>
      </c>
      <c r="AC39" s="51">
        <f>AB39*C39/1000</f>
        <v>17428588.931</v>
      </c>
      <c r="AD39" s="52"/>
      <c r="AE39" s="53"/>
      <c r="AF39" s="11"/>
      <c r="AG39" s="11"/>
      <c r="AH39" s="11"/>
      <c r="AI39" s="11"/>
      <c r="AJ39" s="11"/>
      <c r="AK39" s="11"/>
      <c r="AL39" s="11"/>
      <c r="AM39" s="11"/>
    </row>
    <row r="40" ht="15" customHeight="1">
      <c r="A40" t="s" s="6">
        <v>92</v>
      </c>
      <c r="B40" t="s" s="6">
        <v>18</v>
      </c>
      <c r="C40" s="7">
        <v>15.22</v>
      </c>
      <c r="D40" s="7">
        <v>0</v>
      </c>
      <c r="E40" s="7">
        <v>15.22</v>
      </c>
      <c r="F40" s="7">
        <v>15.22</v>
      </c>
      <c r="G40" s="7">
        <v>15.22</v>
      </c>
      <c r="H40" s="7"/>
      <c r="I40" s="8">
        <f>IF(C40=E40,0,1)</f>
        <v>0</v>
      </c>
      <c r="J40" s="9">
        <v>2033416114</v>
      </c>
      <c r="K40" s="9">
        <f>J40*C40/1000</f>
        <v>30948593.25508</v>
      </c>
      <c r="L40" s="9">
        <v>14637086</v>
      </c>
      <c r="M40" s="9">
        <v>2006940</v>
      </c>
      <c r="N40" s="9">
        <v>50580577</v>
      </c>
      <c r="O40" s="9">
        <f>L40+M40+N40</f>
        <v>67224603</v>
      </c>
      <c r="P40" s="47">
        <f>O40*E40/1000</f>
        <v>1023158.45766</v>
      </c>
      <c r="Q40" s="9">
        <v>2100640717</v>
      </c>
      <c r="R40" s="10">
        <v>96.7998</v>
      </c>
      <c r="S40" s="10">
        <v>3.2002</v>
      </c>
      <c r="T40" s="41"/>
      <c r="U40" s="11">
        <f>IF(I40=1,O40,0)</f>
        <v>0</v>
      </c>
      <c r="V40" s="48">
        <f>E40*U40/1000</f>
        <v>0</v>
      </c>
      <c r="W40" s="49">
        <f>IF(I40=1,J40,0)</f>
        <v>0</v>
      </c>
      <c r="X40" s="48">
        <f>W40*C40/1000</f>
        <v>0</v>
      </c>
      <c r="Y40" s="50"/>
      <c r="Z40" s="49">
        <f>IF(I40=0,O40,0)</f>
        <v>67224603</v>
      </c>
      <c r="AA40" s="49">
        <f>Z40*E40/1000</f>
        <v>1023158.45766</v>
      </c>
      <c r="AB40" s="49">
        <f>IF(I40=0,J40,0)</f>
        <v>2033416114</v>
      </c>
      <c r="AC40" s="51">
        <f>AB40*C40/1000</f>
        <v>30948593.25508</v>
      </c>
      <c r="AD40" s="52"/>
      <c r="AE40" s="53"/>
      <c r="AF40" s="11"/>
      <c r="AG40" s="11"/>
      <c r="AH40" s="11"/>
      <c r="AI40" s="11"/>
      <c r="AJ40" s="11"/>
      <c r="AK40" s="11"/>
      <c r="AL40" s="11"/>
      <c r="AM40" s="11"/>
    </row>
    <row r="41" ht="15" customHeight="1">
      <c r="A41" t="s" s="6">
        <v>94</v>
      </c>
      <c r="B41" t="s" s="6">
        <v>18</v>
      </c>
      <c r="C41" s="7">
        <v>15.84</v>
      </c>
      <c r="D41" s="7">
        <v>0</v>
      </c>
      <c r="E41" s="7">
        <v>15.84</v>
      </c>
      <c r="F41" s="7">
        <v>15.84</v>
      </c>
      <c r="G41" s="7">
        <v>15.84</v>
      </c>
      <c r="H41" s="7"/>
      <c r="I41" s="8">
        <f>IF(C41=E41,0,1)</f>
        <v>0</v>
      </c>
      <c r="J41" s="9">
        <v>827029405</v>
      </c>
      <c r="K41" s="9">
        <f>J41*C41/1000</f>
        <v>13100145.7752</v>
      </c>
      <c r="L41" s="9">
        <v>96290430</v>
      </c>
      <c r="M41" s="9">
        <v>18107400</v>
      </c>
      <c r="N41" s="9">
        <v>24278820</v>
      </c>
      <c r="O41" s="9">
        <f>L41+M41+N41</f>
        <v>138676650</v>
      </c>
      <c r="P41" s="47">
        <f>O41*E41/1000</f>
        <v>2196638.136</v>
      </c>
      <c r="Q41" s="9">
        <v>965706055</v>
      </c>
      <c r="R41" s="10">
        <v>85.6399</v>
      </c>
      <c r="S41" s="10">
        <v>14.3601</v>
      </c>
      <c r="T41" s="41"/>
      <c r="U41" s="11">
        <f>IF(I41=1,O41,0)</f>
        <v>0</v>
      </c>
      <c r="V41" s="48">
        <f>E41*U41/1000</f>
        <v>0</v>
      </c>
      <c r="W41" s="49">
        <f>IF(I41=1,J41,0)</f>
        <v>0</v>
      </c>
      <c r="X41" s="48">
        <f>W41*C41/1000</f>
        <v>0</v>
      </c>
      <c r="Y41" s="50"/>
      <c r="Z41" s="49">
        <f>IF(I41=0,O41,0)</f>
        <v>138676650</v>
      </c>
      <c r="AA41" s="49">
        <f>Z41*E41/1000</f>
        <v>2196638.136</v>
      </c>
      <c r="AB41" s="49">
        <f>IF(I41=0,J41,0)</f>
        <v>827029405</v>
      </c>
      <c r="AC41" s="51">
        <f>AB41*C41/1000</f>
        <v>13100145.7752</v>
      </c>
      <c r="AD41" s="52"/>
      <c r="AE41" s="53"/>
      <c r="AF41" s="11"/>
      <c r="AG41" s="11"/>
      <c r="AH41" s="11"/>
      <c r="AI41" s="11"/>
      <c r="AJ41" s="11"/>
      <c r="AK41" s="11"/>
      <c r="AL41" s="11"/>
      <c r="AM41" s="11"/>
    </row>
    <row r="42" ht="15" customHeight="1">
      <c r="A42" t="s" s="6">
        <v>96</v>
      </c>
      <c r="B42" t="s" s="6">
        <v>18</v>
      </c>
      <c r="C42" s="7">
        <v>9.949999999999999</v>
      </c>
      <c r="D42" s="7">
        <v>0</v>
      </c>
      <c r="E42" s="7">
        <v>21.63</v>
      </c>
      <c r="F42" s="7">
        <v>21.63</v>
      </c>
      <c r="G42" s="7">
        <v>21.55</v>
      </c>
      <c r="H42" s="7"/>
      <c r="I42" s="8">
        <f>IF(C42=E42,0,1)</f>
        <v>1</v>
      </c>
      <c r="J42" s="9">
        <v>6806420899</v>
      </c>
      <c r="K42" s="9">
        <f>J42*C42/1000</f>
        <v>67723887.94505</v>
      </c>
      <c r="L42" s="9">
        <v>1355027648</v>
      </c>
      <c r="M42" s="9">
        <v>270382200</v>
      </c>
      <c r="N42" s="9">
        <v>118560200</v>
      </c>
      <c r="O42" s="9">
        <f>L42+M42+N42</f>
        <v>1743970048</v>
      </c>
      <c r="P42" s="47">
        <f>O42*E42/1000</f>
        <v>37722072.13824</v>
      </c>
      <c r="Q42" s="9">
        <v>8550390947</v>
      </c>
      <c r="R42" s="10">
        <v>79.6036</v>
      </c>
      <c r="S42" s="10">
        <v>20.3964</v>
      </c>
      <c r="T42" s="41"/>
      <c r="U42" s="11">
        <f>IF(I42=1,O42,0)</f>
        <v>1743970048</v>
      </c>
      <c r="V42" s="48">
        <f>E42*U42/1000</f>
        <v>37722072.13824</v>
      </c>
      <c r="W42" s="49">
        <f>IF(I42=1,J42,0)</f>
        <v>6806420899</v>
      </c>
      <c r="X42" s="48">
        <f>W42*C42/1000</f>
        <v>67723887.94505</v>
      </c>
      <c r="Y42" s="50"/>
      <c r="Z42" s="49">
        <f>IF(I42=0,O42,0)</f>
        <v>0</v>
      </c>
      <c r="AA42" s="49">
        <f>Z42*E42/1000</f>
        <v>0</v>
      </c>
      <c r="AB42" s="49">
        <f>IF(I42=0,J42,0)</f>
        <v>0</v>
      </c>
      <c r="AC42" s="51">
        <f>AB42*C42/1000</f>
        <v>0</v>
      </c>
      <c r="AD42" s="52"/>
      <c r="AE42" s="53"/>
      <c r="AF42" s="11"/>
      <c r="AG42" s="11"/>
      <c r="AH42" s="11"/>
      <c r="AI42" s="11"/>
      <c r="AJ42" s="11"/>
      <c r="AK42" s="11"/>
      <c r="AL42" s="11"/>
      <c r="AM42" s="11"/>
    </row>
    <row r="43" ht="15" customHeight="1">
      <c r="A43" t="s" s="6">
        <v>98</v>
      </c>
      <c r="B43" t="s" s="6">
        <v>18</v>
      </c>
      <c r="C43" s="7">
        <v>7.85</v>
      </c>
      <c r="D43" s="7">
        <v>0</v>
      </c>
      <c r="E43" s="7">
        <v>7.85</v>
      </c>
      <c r="F43" s="7">
        <v>7.85</v>
      </c>
      <c r="G43" s="7">
        <v>7.85</v>
      </c>
      <c r="H43" s="7"/>
      <c r="I43" s="8">
        <f>IF(C43=E43,0,1)</f>
        <v>0</v>
      </c>
      <c r="J43" s="9">
        <v>4572968372</v>
      </c>
      <c r="K43" s="9">
        <f>J43*C43/1000</f>
        <v>35897801.7202</v>
      </c>
      <c r="L43" s="9">
        <v>154936288</v>
      </c>
      <c r="M43" s="9">
        <v>13676800</v>
      </c>
      <c r="N43" s="9">
        <v>98173500</v>
      </c>
      <c r="O43" s="9">
        <f>L43+M43+N43</f>
        <v>266786588</v>
      </c>
      <c r="P43" s="47">
        <f>O43*E43/1000</f>
        <v>2094274.7158</v>
      </c>
      <c r="Q43" s="9">
        <v>4839754960</v>
      </c>
      <c r="R43" s="10">
        <v>94.4876</v>
      </c>
      <c r="S43" s="10">
        <v>5.5124</v>
      </c>
      <c r="T43" s="41"/>
      <c r="U43" s="11">
        <f>IF(I43=1,O43,0)</f>
        <v>0</v>
      </c>
      <c r="V43" s="48">
        <f>E43*U43/1000</f>
        <v>0</v>
      </c>
      <c r="W43" s="49">
        <f>IF(I43=1,J43,0)</f>
        <v>0</v>
      </c>
      <c r="X43" s="48">
        <f>W43*C43/1000</f>
        <v>0</v>
      </c>
      <c r="Y43" s="50"/>
      <c r="Z43" s="49">
        <f>IF(I43=0,O43,0)</f>
        <v>266786588</v>
      </c>
      <c r="AA43" s="49">
        <f>Z43*E43/1000</f>
        <v>2094274.7158</v>
      </c>
      <c r="AB43" s="49">
        <f>IF(I43=0,J43,0)</f>
        <v>4572968372</v>
      </c>
      <c r="AC43" s="51">
        <f>AB43*C43/1000</f>
        <v>35897801.7202</v>
      </c>
      <c r="AD43" s="52"/>
      <c r="AE43" s="53"/>
      <c r="AF43" s="11"/>
      <c r="AG43" s="11"/>
      <c r="AH43" s="11"/>
      <c r="AI43" s="11"/>
      <c r="AJ43" s="11"/>
      <c r="AK43" s="11"/>
      <c r="AL43" s="11"/>
      <c r="AM43" s="11"/>
    </row>
    <row r="44" ht="15" customHeight="1">
      <c r="A44" t="s" s="6">
        <v>100</v>
      </c>
      <c r="B44" t="s" s="6">
        <v>18</v>
      </c>
      <c r="C44" s="7">
        <v>14.32</v>
      </c>
      <c r="D44" s="7">
        <v>0</v>
      </c>
      <c r="E44" s="7">
        <v>14.32</v>
      </c>
      <c r="F44" s="7">
        <v>14.32</v>
      </c>
      <c r="G44" s="7">
        <v>14.32</v>
      </c>
      <c r="H44" s="7"/>
      <c r="I44" s="8">
        <f>IF(C44=E44,0,1)</f>
        <v>0</v>
      </c>
      <c r="J44" s="9">
        <v>3263143898</v>
      </c>
      <c r="K44" s="9">
        <f>J44*C44/1000</f>
        <v>46728220.61936</v>
      </c>
      <c r="L44" s="9">
        <v>239901202</v>
      </c>
      <c r="M44" s="9">
        <v>131440150</v>
      </c>
      <c r="N44" s="9">
        <v>107530240</v>
      </c>
      <c r="O44" s="9">
        <f>L44+M44+N44</f>
        <v>478871592</v>
      </c>
      <c r="P44" s="47">
        <f>O44*E44/1000</f>
        <v>6857441.19744</v>
      </c>
      <c r="Q44" s="9">
        <v>3742015490</v>
      </c>
      <c r="R44" s="10">
        <v>87.2028</v>
      </c>
      <c r="S44" s="10">
        <v>12.7972</v>
      </c>
      <c r="T44" s="41"/>
      <c r="U44" s="11">
        <f>IF(I44=1,O44,0)</f>
        <v>0</v>
      </c>
      <c r="V44" s="48">
        <f>E44*U44/1000</f>
        <v>0</v>
      </c>
      <c r="W44" s="49">
        <f>IF(I44=1,J44,0)</f>
        <v>0</v>
      </c>
      <c r="X44" s="48">
        <f>W44*C44/1000</f>
        <v>0</v>
      </c>
      <c r="Y44" s="50"/>
      <c r="Z44" s="49">
        <f>IF(I44=0,O44,0)</f>
        <v>478871592</v>
      </c>
      <c r="AA44" s="49">
        <f>Z44*E44/1000</f>
        <v>6857441.19744</v>
      </c>
      <c r="AB44" s="49">
        <f>IF(I44=0,J44,0)</f>
        <v>3263143898</v>
      </c>
      <c r="AC44" s="51">
        <f>AB44*C44/1000</f>
        <v>46728220.61936</v>
      </c>
      <c r="AD44" s="52"/>
      <c r="AE44" s="53"/>
      <c r="AF44" s="11"/>
      <c r="AG44" s="11"/>
      <c r="AH44" s="11"/>
      <c r="AI44" s="11"/>
      <c r="AJ44" s="11"/>
      <c r="AK44" s="11"/>
      <c r="AL44" s="11"/>
      <c r="AM44" s="11"/>
    </row>
    <row r="45" ht="15" customHeight="1">
      <c r="A45" t="s" s="6">
        <v>102</v>
      </c>
      <c r="B45" t="s" s="6">
        <v>18</v>
      </c>
      <c r="C45" s="7">
        <v>16.43</v>
      </c>
      <c r="D45" s="7">
        <v>0</v>
      </c>
      <c r="E45" s="7">
        <v>16.43</v>
      </c>
      <c r="F45" s="7">
        <v>16.43</v>
      </c>
      <c r="G45" s="7">
        <v>16.43</v>
      </c>
      <c r="H45" s="7"/>
      <c r="I45" s="8">
        <f>IF(C45=E45,0,1)</f>
        <v>0</v>
      </c>
      <c r="J45" s="9">
        <v>448599660</v>
      </c>
      <c r="K45" s="9">
        <f>J45*C45/1000</f>
        <v>7370492.4138</v>
      </c>
      <c r="L45" s="9">
        <v>26180183</v>
      </c>
      <c r="M45" s="9">
        <v>12291400</v>
      </c>
      <c r="N45" s="9">
        <v>16991680</v>
      </c>
      <c r="O45" s="9">
        <f>L45+M45+N45</f>
        <v>55463263</v>
      </c>
      <c r="P45" s="47">
        <f>O45*E45/1000</f>
        <v>911261.41109</v>
      </c>
      <c r="Q45" s="9">
        <v>504062923</v>
      </c>
      <c r="R45" s="10">
        <v>88.99679999999999</v>
      </c>
      <c r="S45" s="10">
        <v>11.0032</v>
      </c>
      <c r="T45" s="41"/>
      <c r="U45" s="11">
        <f>IF(I45=1,O45,0)</f>
        <v>0</v>
      </c>
      <c r="V45" s="48">
        <f>E45*U45/1000</f>
        <v>0</v>
      </c>
      <c r="W45" s="49">
        <f>IF(I45=1,J45,0)</f>
        <v>0</v>
      </c>
      <c r="X45" s="48">
        <f>W45*C45/1000</f>
        <v>0</v>
      </c>
      <c r="Y45" s="50"/>
      <c r="Z45" s="49">
        <f>IF(I45=0,O45,0)</f>
        <v>55463263</v>
      </c>
      <c r="AA45" s="49">
        <f>Z45*E45/1000</f>
        <v>911261.41109</v>
      </c>
      <c r="AB45" s="49">
        <f>IF(I45=0,J45,0)</f>
        <v>448599660</v>
      </c>
      <c r="AC45" s="51">
        <f>AB45*C45/1000</f>
        <v>7370492.4138</v>
      </c>
      <c r="AD45" s="52"/>
      <c r="AE45" s="53"/>
      <c r="AF45" s="11"/>
      <c r="AG45" s="11"/>
      <c r="AH45" s="11"/>
      <c r="AI45" s="11"/>
      <c r="AJ45" s="11"/>
      <c r="AK45" s="11"/>
      <c r="AL45" s="11"/>
      <c r="AM45" s="11"/>
    </row>
    <row r="46" ht="15" customHeight="1">
      <c r="A46" t="s" s="6">
        <v>104</v>
      </c>
      <c r="B46" t="s" s="6">
        <v>18</v>
      </c>
      <c r="C46" s="7">
        <v>13.97</v>
      </c>
      <c r="D46" s="7">
        <v>0</v>
      </c>
      <c r="E46" s="7">
        <v>28.18</v>
      </c>
      <c r="F46" s="7">
        <v>28.18</v>
      </c>
      <c r="G46" s="7">
        <v>28.18</v>
      </c>
      <c r="H46" s="7"/>
      <c r="I46" s="8">
        <f>IF(C46=E46,0,1)</f>
        <v>1</v>
      </c>
      <c r="J46" s="9">
        <v>8472528123</v>
      </c>
      <c r="K46" s="9">
        <f>J46*C46/1000</f>
        <v>118361217.87831</v>
      </c>
      <c r="L46" s="9">
        <v>993594282</v>
      </c>
      <c r="M46" s="9">
        <v>191228305</v>
      </c>
      <c r="N46" s="9">
        <v>311245800</v>
      </c>
      <c r="O46" s="9">
        <f>L46+M46+N46</f>
        <v>1496068387</v>
      </c>
      <c r="P46" s="47">
        <f>O46*E46/1000</f>
        <v>42159207.14566</v>
      </c>
      <c r="Q46" s="9">
        <v>9968596510</v>
      </c>
      <c r="R46" s="10">
        <v>84.9922</v>
      </c>
      <c r="S46" s="10">
        <v>15.0078</v>
      </c>
      <c r="T46" s="41"/>
      <c r="U46" s="11">
        <f>IF(I46=1,O46,0)</f>
        <v>1496068387</v>
      </c>
      <c r="V46" s="48">
        <f>E46*U46/1000</f>
        <v>42159207.14566</v>
      </c>
      <c r="W46" s="49">
        <f>IF(I46=1,J46,0)</f>
        <v>8472528123</v>
      </c>
      <c r="X46" s="48">
        <f>W46*C46/1000</f>
        <v>118361217.87831</v>
      </c>
      <c r="Y46" s="50"/>
      <c r="Z46" s="49">
        <f>IF(I46=0,O46,0)</f>
        <v>0</v>
      </c>
      <c r="AA46" s="49">
        <f>Z46*E46/1000</f>
        <v>0</v>
      </c>
      <c r="AB46" s="49">
        <f>IF(I46=0,J46,0)</f>
        <v>0</v>
      </c>
      <c r="AC46" s="51">
        <f>AB46*C46/1000</f>
        <v>0</v>
      </c>
      <c r="AD46" s="52"/>
      <c r="AE46" s="53"/>
      <c r="AF46" s="11"/>
      <c r="AG46" s="11"/>
      <c r="AH46" s="11"/>
      <c r="AI46" s="11"/>
      <c r="AJ46" s="11"/>
      <c r="AK46" s="11"/>
      <c r="AL46" s="11"/>
      <c r="AM46" s="11"/>
    </row>
    <row r="47" ht="15" customHeight="1">
      <c r="A47" t="s" s="6">
        <v>106</v>
      </c>
      <c r="B47" t="s" s="6">
        <v>18</v>
      </c>
      <c r="C47" s="7">
        <v>16.43</v>
      </c>
      <c r="D47" s="7">
        <v>0</v>
      </c>
      <c r="E47" s="7">
        <v>16.43</v>
      </c>
      <c r="F47" s="7">
        <v>16.43</v>
      </c>
      <c r="G47" s="7">
        <v>16.43</v>
      </c>
      <c r="H47" s="7"/>
      <c r="I47" s="8">
        <f>IF(C47=E47,0,1)</f>
        <v>0</v>
      </c>
      <c r="J47" s="9">
        <v>332049395</v>
      </c>
      <c r="K47" s="9">
        <f>J47*C47/1000</f>
        <v>5455571.55985</v>
      </c>
      <c r="L47" s="9">
        <v>11055803</v>
      </c>
      <c r="M47" s="9">
        <v>2698400</v>
      </c>
      <c r="N47" s="9">
        <v>11599596</v>
      </c>
      <c r="O47" s="9">
        <f>L47+M47+N47</f>
        <v>25353799</v>
      </c>
      <c r="P47" s="47">
        <f>O47*E47/1000</f>
        <v>416562.91757</v>
      </c>
      <c r="Q47" s="9">
        <v>357403194</v>
      </c>
      <c r="R47" s="10">
        <v>92.9061</v>
      </c>
      <c r="S47" s="10">
        <v>7.0939</v>
      </c>
      <c r="T47" s="41"/>
      <c r="U47" s="11">
        <f>IF(I47=1,O47,0)</f>
        <v>0</v>
      </c>
      <c r="V47" s="48">
        <f>E47*U47/1000</f>
        <v>0</v>
      </c>
      <c r="W47" s="49">
        <f>IF(I47=1,J47,0)</f>
        <v>0</v>
      </c>
      <c r="X47" s="48">
        <f>W47*C47/1000</f>
        <v>0</v>
      </c>
      <c r="Y47" s="50"/>
      <c r="Z47" s="49">
        <f>IF(I47=0,O47,0)</f>
        <v>25353799</v>
      </c>
      <c r="AA47" s="49">
        <f>Z47*E47/1000</f>
        <v>416562.91757</v>
      </c>
      <c r="AB47" s="49">
        <f>IF(I47=0,J47,0)</f>
        <v>332049395</v>
      </c>
      <c r="AC47" s="51">
        <f>AB47*C47/1000</f>
        <v>5455571.55985</v>
      </c>
      <c r="AD47" s="52"/>
      <c r="AE47" s="53"/>
      <c r="AF47" s="11"/>
      <c r="AG47" s="11"/>
      <c r="AH47" s="11"/>
      <c r="AI47" s="11"/>
      <c r="AJ47" s="11"/>
      <c r="AK47" s="11"/>
      <c r="AL47" s="11"/>
      <c r="AM47" s="11"/>
    </row>
    <row r="48" ht="15" customHeight="1">
      <c r="A48" t="s" s="6">
        <v>108</v>
      </c>
      <c r="B48" t="s" s="6">
        <v>18</v>
      </c>
      <c r="C48" s="7">
        <v>10.19</v>
      </c>
      <c r="D48" s="7">
        <v>0</v>
      </c>
      <c r="E48" s="7">
        <v>16.56</v>
      </c>
      <c r="F48" s="7">
        <v>16.56</v>
      </c>
      <c r="G48" s="7">
        <v>16.56</v>
      </c>
      <c r="H48" s="7"/>
      <c r="I48" s="8">
        <f>IF(C48=E48,0,1)</f>
        <v>1</v>
      </c>
      <c r="J48" s="9">
        <v>25395421181</v>
      </c>
      <c r="K48" s="9">
        <f>J48*C48/1000</f>
        <v>258779341.83439</v>
      </c>
      <c r="L48" s="9">
        <v>2412268798</v>
      </c>
      <c r="M48" s="9">
        <v>21051100</v>
      </c>
      <c r="N48" s="9">
        <v>288617670</v>
      </c>
      <c r="O48" s="9">
        <f>L48+M48+N48</f>
        <v>2721937568</v>
      </c>
      <c r="P48" s="47">
        <f>O48*E48/1000</f>
        <v>45075286.12608</v>
      </c>
      <c r="Q48" s="9">
        <v>28117358749</v>
      </c>
      <c r="R48" s="10">
        <v>90.3194</v>
      </c>
      <c r="S48" s="10">
        <v>9.6806</v>
      </c>
      <c r="T48" s="41"/>
      <c r="U48" s="11">
        <f>IF(I48=1,O48,0)</f>
        <v>2721937568</v>
      </c>
      <c r="V48" s="48">
        <f>E48*U48/1000</f>
        <v>45075286.12608</v>
      </c>
      <c r="W48" s="49">
        <f>IF(I48=1,J48,0)</f>
        <v>25395421181</v>
      </c>
      <c r="X48" s="48">
        <f>W48*C48/1000</f>
        <v>258779341.83439</v>
      </c>
      <c r="Y48" s="50"/>
      <c r="Z48" s="49">
        <f>IF(I48=0,O48,0)</f>
        <v>0</v>
      </c>
      <c r="AA48" s="49">
        <f>Z48*E48/1000</f>
        <v>0</v>
      </c>
      <c r="AB48" s="49">
        <f>IF(I48=0,J48,0)</f>
        <v>0</v>
      </c>
      <c r="AC48" s="51">
        <f>AB48*C48/1000</f>
        <v>0</v>
      </c>
      <c r="AD48" s="52"/>
      <c r="AE48" s="53"/>
      <c r="AF48" s="11"/>
      <c r="AG48" s="11"/>
      <c r="AH48" s="11"/>
      <c r="AI48" s="11"/>
      <c r="AJ48" s="11"/>
      <c r="AK48" s="11"/>
      <c r="AL48" s="11"/>
      <c r="AM48" s="11"/>
    </row>
    <row r="49" ht="15" customHeight="1">
      <c r="A49" t="s" s="6">
        <v>110</v>
      </c>
      <c r="B49" t="s" s="6">
        <v>18</v>
      </c>
      <c r="C49" s="7">
        <v>16.78</v>
      </c>
      <c r="D49" s="7">
        <v>0</v>
      </c>
      <c r="E49" s="7">
        <v>16.78</v>
      </c>
      <c r="F49" s="7">
        <v>16.78</v>
      </c>
      <c r="G49" s="7">
        <v>16.78</v>
      </c>
      <c r="H49" s="7"/>
      <c r="I49" s="8">
        <f>IF(C49=E49,0,1)</f>
        <v>0</v>
      </c>
      <c r="J49" s="9">
        <v>222839012</v>
      </c>
      <c r="K49" s="9">
        <f>J49*C49/1000</f>
        <v>3739238.62136</v>
      </c>
      <c r="L49" s="9">
        <v>11401583</v>
      </c>
      <c r="M49" s="9">
        <v>26863500</v>
      </c>
      <c r="N49" s="9">
        <v>7151913</v>
      </c>
      <c r="O49" s="9">
        <f>L49+M49+N49</f>
        <v>45416996</v>
      </c>
      <c r="P49" s="47">
        <f>O49*E49/1000</f>
        <v>762097.19288</v>
      </c>
      <c r="Q49" s="9">
        <v>268256008</v>
      </c>
      <c r="R49" s="10">
        <v>83.06950000000001</v>
      </c>
      <c r="S49" s="10">
        <v>16.9305</v>
      </c>
      <c r="T49" s="41"/>
      <c r="U49" s="11">
        <f>IF(I49=1,O49,0)</f>
        <v>0</v>
      </c>
      <c r="V49" s="48">
        <f>E49*U49/1000</f>
        <v>0</v>
      </c>
      <c r="W49" s="49">
        <f>IF(I49=1,J49,0)</f>
        <v>0</v>
      </c>
      <c r="X49" s="48">
        <f>W49*C49/1000</f>
        <v>0</v>
      </c>
      <c r="Y49" s="50"/>
      <c r="Z49" s="49">
        <f>IF(I49=0,O49,0)</f>
        <v>45416996</v>
      </c>
      <c r="AA49" s="49">
        <f>Z49*E49/1000</f>
        <v>762097.19288</v>
      </c>
      <c r="AB49" s="49">
        <f>IF(I49=0,J49,0)</f>
        <v>222839012</v>
      </c>
      <c r="AC49" s="51">
        <f>AB49*C49/1000</f>
        <v>3739238.62136</v>
      </c>
      <c r="AD49" s="52"/>
      <c r="AE49" s="53"/>
      <c r="AF49" s="11"/>
      <c r="AG49" s="11"/>
      <c r="AH49" s="11"/>
      <c r="AI49" s="11"/>
      <c r="AJ49" s="11"/>
      <c r="AK49" s="11"/>
      <c r="AL49" s="11"/>
      <c r="AM49" s="11"/>
    </row>
    <row r="50" ht="15" customHeight="1">
      <c r="A50" t="s" s="6">
        <v>112</v>
      </c>
      <c r="B50" t="s" s="6">
        <v>18</v>
      </c>
      <c r="C50" s="7">
        <v>9.949999999999999</v>
      </c>
      <c r="D50" s="7">
        <v>0</v>
      </c>
      <c r="E50" s="7">
        <v>26.64</v>
      </c>
      <c r="F50" s="7">
        <v>26.64</v>
      </c>
      <c r="G50" s="7">
        <v>26.64</v>
      </c>
      <c r="H50" s="7"/>
      <c r="I50" s="8">
        <f>IF(C50=E50,0,1)</f>
        <v>1</v>
      </c>
      <c r="J50" s="9">
        <v>4912594165</v>
      </c>
      <c r="K50" s="9">
        <f>J50*C50/1000</f>
        <v>48880311.94175</v>
      </c>
      <c r="L50" s="9">
        <v>2619450965</v>
      </c>
      <c r="M50" s="9">
        <v>204767488</v>
      </c>
      <c r="N50" s="9">
        <v>213350320</v>
      </c>
      <c r="O50" s="9">
        <f>L50+M50+N50</f>
        <v>3037568773</v>
      </c>
      <c r="P50" s="47">
        <f>O50*E50/1000</f>
        <v>80920832.11272</v>
      </c>
      <c r="Q50" s="9">
        <v>7950162938</v>
      </c>
      <c r="R50" s="10">
        <v>61.7924</v>
      </c>
      <c r="S50" s="10">
        <v>38.2076</v>
      </c>
      <c r="T50" s="41"/>
      <c r="U50" s="11">
        <f>IF(I50=1,O50,0)</f>
        <v>3037568773</v>
      </c>
      <c r="V50" s="48">
        <f>E50*U50/1000</f>
        <v>80920832.11272</v>
      </c>
      <c r="W50" s="49">
        <f>IF(I50=1,J50,0)</f>
        <v>4912594165</v>
      </c>
      <c r="X50" s="48">
        <f>W50*C50/1000</f>
        <v>48880311.94175</v>
      </c>
      <c r="Y50" s="50"/>
      <c r="Z50" s="49">
        <f>IF(I50=0,O50,0)</f>
        <v>0</v>
      </c>
      <c r="AA50" s="49">
        <f>Z50*E50/1000</f>
        <v>0</v>
      </c>
      <c r="AB50" s="49">
        <f>IF(I50=0,J50,0)</f>
        <v>0</v>
      </c>
      <c r="AC50" s="51">
        <f>AB50*C50/1000</f>
        <v>0</v>
      </c>
      <c r="AD50" s="52"/>
      <c r="AE50" s="53"/>
      <c r="AF50" s="11"/>
      <c r="AG50" s="11"/>
      <c r="AH50" s="11"/>
      <c r="AI50" s="11"/>
      <c r="AJ50" s="11"/>
      <c r="AK50" s="11"/>
      <c r="AL50" s="11"/>
      <c r="AM50" s="11"/>
    </row>
    <row r="51" ht="15" customHeight="1">
      <c r="A51" t="s" s="6">
        <v>114</v>
      </c>
      <c r="B51" t="s" s="6">
        <v>18</v>
      </c>
      <c r="C51" s="7">
        <v>5.92</v>
      </c>
      <c r="D51" s="7">
        <v>0</v>
      </c>
      <c r="E51" s="7">
        <v>11.23</v>
      </c>
      <c r="F51" s="7">
        <v>11.23</v>
      </c>
      <c r="G51" s="7">
        <v>11.23</v>
      </c>
      <c r="H51" s="7"/>
      <c r="I51" s="8">
        <f>IF(C51=E51,0,1)</f>
        <v>1</v>
      </c>
      <c r="J51" s="9">
        <v>35118061775</v>
      </c>
      <c r="K51" s="9">
        <f>J51*C51/1000</f>
        <v>207898925.708</v>
      </c>
      <c r="L51" s="9">
        <v>14770848307</v>
      </c>
      <c r="M51" s="9">
        <v>12104043875</v>
      </c>
      <c r="N51" s="9">
        <v>1959999780</v>
      </c>
      <c r="O51" s="9">
        <f>L51+M51+N51</f>
        <v>28834891962</v>
      </c>
      <c r="P51" s="47">
        <f>O51*E51/1000</f>
        <v>323815836.73326</v>
      </c>
      <c r="Q51" s="9">
        <v>63952953737</v>
      </c>
      <c r="R51" s="10">
        <v>54.9123</v>
      </c>
      <c r="S51" s="10">
        <v>45.0877</v>
      </c>
      <c r="T51" s="41"/>
      <c r="U51" s="11">
        <f>IF(I51=1,O51,0)</f>
        <v>28834891962</v>
      </c>
      <c r="V51" s="48">
        <f>E51*U51/1000</f>
        <v>323815836.73326</v>
      </c>
      <c r="W51" s="49">
        <f>IF(I51=1,J51,0)</f>
        <v>35118061775</v>
      </c>
      <c r="X51" s="48">
        <f>W51*C51/1000</f>
        <v>207898925.708</v>
      </c>
      <c r="Y51" s="50"/>
      <c r="Z51" s="49">
        <f>IF(I51=0,O51,0)</f>
        <v>0</v>
      </c>
      <c r="AA51" s="49">
        <f>Z51*E51/1000</f>
        <v>0</v>
      </c>
      <c r="AB51" s="49">
        <f>IF(I51=0,J51,0)</f>
        <v>0</v>
      </c>
      <c r="AC51" s="51">
        <f>AB51*C51/1000</f>
        <v>0</v>
      </c>
      <c r="AD51" s="52"/>
      <c r="AE51" s="53"/>
      <c r="AF51" s="11"/>
      <c r="AG51" s="11"/>
      <c r="AH51" s="11"/>
      <c r="AI51" s="11"/>
      <c r="AJ51" s="11"/>
      <c r="AK51" s="11"/>
      <c r="AL51" s="11"/>
      <c r="AM51" s="11"/>
    </row>
    <row r="52" ht="15" customHeight="1">
      <c r="A52" t="s" s="6">
        <v>116</v>
      </c>
      <c r="B52" t="s" s="6">
        <v>18</v>
      </c>
      <c r="C52" s="7">
        <v>11.35</v>
      </c>
      <c r="D52" s="7">
        <v>0</v>
      </c>
      <c r="E52" s="7">
        <v>24.18</v>
      </c>
      <c r="F52" s="7">
        <v>24.18</v>
      </c>
      <c r="G52" s="7">
        <v>24.18</v>
      </c>
      <c r="H52" s="7"/>
      <c r="I52" s="8">
        <f>IF(C52=E52,0,1)</f>
        <v>1</v>
      </c>
      <c r="J52" s="9">
        <v>4713072560</v>
      </c>
      <c r="K52" s="9">
        <f>J52*C52/1000</f>
        <v>53493373.556</v>
      </c>
      <c r="L52" s="9">
        <v>615527130</v>
      </c>
      <c r="M52" s="9">
        <v>561454040</v>
      </c>
      <c r="N52" s="9">
        <v>234720080</v>
      </c>
      <c r="O52" s="9">
        <f>L52+M52+N52</f>
        <v>1411701250</v>
      </c>
      <c r="P52" s="47">
        <f>O52*E52/1000</f>
        <v>34134936.225</v>
      </c>
      <c r="Q52" s="9">
        <v>6124773810</v>
      </c>
      <c r="R52" s="10">
        <v>76.95099999999999</v>
      </c>
      <c r="S52" s="10">
        <v>23.049</v>
      </c>
      <c r="T52" s="41"/>
      <c r="U52" s="11">
        <f>IF(I52=1,O52,0)</f>
        <v>1411701250</v>
      </c>
      <c r="V52" s="48">
        <f>E52*U52/1000</f>
        <v>34134936.225</v>
      </c>
      <c r="W52" s="49">
        <f>IF(I52=1,J52,0)</f>
        <v>4713072560</v>
      </c>
      <c r="X52" s="48">
        <f>W52*C52/1000</f>
        <v>53493373.556</v>
      </c>
      <c r="Y52" s="50"/>
      <c r="Z52" s="49">
        <f>IF(I52=0,O52,0)</f>
        <v>0</v>
      </c>
      <c r="AA52" s="49">
        <f>Z52*E52/1000</f>
        <v>0</v>
      </c>
      <c r="AB52" s="49">
        <f>IF(I52=0,J52,0)</f>
        <v>0</v>
      </c>
      <c r="AC52" s="51">
        <f>AB52*C52/1000</f>
        <v>0</v>
      </c>
      <c r="AD52" s="52"/>
      <c r="AE52" s="53"/>
      <c r="AF52" s="11"/>
      <c r="AG52" s="11"/>
      <c r="AH52" s="11"/>
      <c r="AI52" s="11"/>
      <c r="AJ52" s="11"/>
      <c r="AK52" s="11"/>
      <c r="AL52" s="11"/>
      <c r="AM52" s="11"/>
    </row>
    <row r="53" ht="15" customHeight="1">
      <c r="A53" t="s" s="6">
        <v>118</v>
      </c>
      <c r="B53" t="s" s="6">
        <v>18</v>
      </c>
      <c r="C53" s="7">
        <v>16.5</v>
      </c>
      <c r="D53" s="7">
        <v>0</v>
      </c>
      <c r="E53" s="7">
        <v>16.5</v>
      </c>
      <c r="F53" s="7">
        <v>16.5</v>
      </c>
      <c r="G53" s="7">
        <v>16.5</v>
      </c>
      <c r="H53" s="7"/>
      <c r="I53" s="8">
        <f>IF(C53=E53,0,1)</f>
        <v>0</v>
      </c>
      <c r="J53" s="9">
        <v>1715597033</v>
      </c>
      <c r="K53" s="9">
        <f>J53*C53/1000</f>
        <v>28307351.0445</v>
      </c>
      <c r="L53" s="9">
        <v>9269540</v>
      </c>
      <c r="M53" s="9">
        <v>1368200</v>
      </c>
      <c r="N53" s="9">
        <v>24088017</v>
      </c>
      <c r="O53" s="9">
        <f>L53+M53+N53</f>
        <v>34725757</v>
      </c>
      <c r="P53" s="47">
        <f>O53*E53/1000</f>
        <v>572974.9905</v>
      </c>
      <c r="Q53" s="9">
        <v>1750322790</v>
      </c>
      <c r="R53" s="10">
        <v>98.01600000000001</v>
      </c>
      <c r="S53" s="10">
        <v>1.984</v>
      </c>
      <c r="T53" s="41"/>
      <c r="U53" s="11">
        <f>IF(I53=1,O53,0)</f>
        <v>0</v>
      </c>
      <c r="V53" s="48">
        <f>E53*U53/1000</f>
        <v>0</v>
      </c>
      <c r="W53" s="49">
        <f>IF(I53=1,J53,0)</f>
        <v>0</v>
      </c>
      <c r="X53" s="48">
        <f>W53*C53/1000</f>
        <v>0</v>
      </c>
      <c r="Y53" s="50"/>
      <c r="Z53" s="49">
        <f>IF(I53=0,O53,0)</f>
        <v>34725757</v>
      </c>
      <c r="AA53" s="49">
        <f>Z53*E53/1000</f>
        <v>572974.9905</v>
      </c>
      <c r="AB53" s="49">
        <f>IF(I53=0,J53,0)</f>
        <v>1715597033</v>
      </c>
      <c r="AC53" s="51">
        <f>AB53*C53/1000</f>
        <v>28307351.0445</v>
      </c>
      <c r="AD53" s="52"/>
      <c r="AE53" s="53"/>
      <c r="AF53" s="11"/>
      <c r="AG53" s="11"/>
      <c r="AH53" s="11"/>
      <c r="AI53" s="11"/>
      <c r="AJ53" s="11"/>
      <c r="AK53" s="11"/>
      <c r="AL53" s="11"/>
      <c r="AM53" s="11"/>
    </row>
    <row r="54" ht="15" customHeight="1">
      <c r="A54" t="s" s="6">
        <v>120</v>
      </c>
      <c r="B54" t="s" s="6">
        <v>18</v>
      </c>
      <c r="C54" s="7">
        <v>15.98</v>
      </c>
      <c r="D54" s="7">
        <v>0</v>
      </c>
      <c r="E54" s="7">
        <v>25.41</v>
      </c>
      <c r="F54" s="7">
        <v>25.41</v>
      </c>
      <c r="G54" s="7">
        <v>25.41</v>
      </c>
      <c r="H54" s="7"/>
      <c r="I54" s="8">
        <f>IF(C54=E54,0,1)</f>
        <v>1</v>
      </c>
      <c r="J54" s="9">
        <v>1381435279</v>
      </c>
      <c r="K54" s="9">
        <f>J54*C54/1000</f>
        <v>22075335.75842</v>
      </c>
      <c r="L54" s="9">
        <v>107766266</v>
      </c>
      <c r="M54" s="9">
        <v>38604915</v>
      </c>
      <c r="N54" s="9">
        <v>124442860</v>
      </c>
      <c r="O54" s="9">
        <f>L54+M54+N54</f>
        <v>270814041</v>
      </c>
      <c r="P54" s="47">
        <f>O54*E54/1000</f>
        <v>6881384.78181</v>
      </c>
      <c r="Q54" s="9">
        <v>1652249320</v>
      </c>
      <c r="R54" s="10">
        <v>83.60939999999999</v>
      </c>
      <c r="S54" s="10">
        <v>16.3906</v>
      </c>
      <c r="T54" s="41"/>
      <c r="U54" s="11">
        <f>IF(I54=1,O54,0)</f>
        <v>270814041</v>
      </c>
      <c r="V54" s="48">
        <f>E54*U54/1000</f>
        <v>6881384.78181</v>
      </c>
      <c r="W54" s="49">
        <f>IF(I54=1,J54,0)</f>
        <v>1381435279</v>
      </c>
      <c r="X54" s="48">
        <f>W54*C54/1000</f>
        <v>22075335.75842</v>
      </c>
      <c r="Y54" s="50"/>
      <c r="Z54" s="49">
        <f>IF(I54=0,O54,0)</f>
        <v>0</v>
      </c>
      <c r="AA54" s="49">
        <f>Z54*E54/1000</f>
        <v>0</v>
      </c>
      <c r="AB54" s="49">
        <f>IF(I54=0,J54,0)</f>
        <v>0</v>
      </c>
      <c r="AC54" s="51">
        <f>AB54*C54/1000</f>
        <v>0</v>
      </c>
      <c r="AD54" s="52"/>
      <c r="AE54" s="53"/>
      <c r="AF54" s="11"/>
      <c r="AG54" s="11"/>
      <c r="AH54" s="11"/>
      <c r="AI54" s="11"/>
      <c r="AJ54" s="11"/>
      <c r="AK54" s="11"/>
      <c r="AL54" s="11"/>
      <c r="AM54" s="11"/>
    </row>
    <row r="55" ht="15" customHeight="1">
      <c r="A55" t="s" s="6">
        <v>122</v>
      </c>
      <c r="B55" t="s" s="6">
        <v>18</v>
      </c>
      <c r="C55" s="7">
        <v>20.73</v>
      </c>
      <c r="D55" s="7">
        <v>0</v>
      </c>
      <c r="E55" s="7">
        <v>20.73</v>
      </c>
      <c r="F55" s="7">
        <v>20.73</v>
      </c>
      <c r="G55" s="7">
        <v>20.73</v>
      </c>
      <c r="H55" s="7"/>
      <c r="I55" s="8">
        <f>IF(C55=E55,0,1)</f>
        <v>0</v>
      </c>
      <c r="J55" s="9">
        <v>131147637</v>
      </c>
      <c r="K55" s="9">
        <f>J55*C55/1000</f>
        <v>2718690.51501</v>
      </c>
      <c r="L55" s="9">
        <v>10399245</v>
      </c>
      <c r="M55" s="9">
        <v>2130600</v>
      </c>
      <c r="N55" s="9">
        <v>10649234</v>
      </c>
      <c r="O55" s="9">
        <f>L55+M55+N55</f>
        <v>23179079</v>
      </c>
      <c r="P55" s="47">
        <f>O55*E55/1000</f>
        <v>480502.30767</v>
      </c>
      <c r="Q55" s="9">
        <v>154326716</v>
      </c>
      <c r="R55" s="10">
        <v>84.98050000000001</v>
      </c>
      <c r="S55" s="10">
        <v>15.0195</v>
      </c>
      <c r="T55" s="41"/>
      <c r="U55" s="11">
        <f>IF(I55=1,O55,0)</f>
        <v>0</v>
      </c>
      <c r="V55" s="48">
        <f>E55*U55/1000</f>
        <v>0</v>
      </c>
      <c r="W55" s="49">
        <f>IF(I55=1,J55,0)</f>
        <v>0</v>
      </c>
      <c r="X55" s="48">
        <f>W55*C55/1000</f>
        <v>0</v>
      </c>
      <c r="Y55" s="50"/>
      <c r="Z55" s="49">
        <f>IF(I55=0,O55,0)</f>
        <v>23179079</v>
      </c>
      <c r="AA55" s="49">
        <f>Z55*E55/1000</f>
        <v>480502.30767</v>
      </c>
      <c r="AB55" s="49">
        <f>IF(I55=0,J55,0)</f>
        <v>131147637</v>
      </c>
      <c r="AC55" s="51">
        <f>AB55*C55/1000</f>
        <v>2718690.51501</v>
      </c>
      <c r="AD55" s="52"/>
      <c r="AE55" s="53"/>
      <c r="AF55" s="11"/>
      <c r="AG55" s="11"/>
      <c r="AH55" s="11"/>
      <c r="AI55" s="11"/>
      <c r="AJ55" s="11"/>
      <c r="AK55" s="11"/>
      <c r="AL55" s="11"/>
      <c r="AM55" s="11"/>
    </row>
    <row r="56" ht="15" customHeight="1">
      <c r="A56" t="s" s="6">
        <v>124</v>
      </c>
      <c r="B56" t="s" s="6">
        <v>18</v>
      </c>
      <c r="C56" s="7">
        <v>13.29</v>
      </c>
      <c r="D56" s="7">
        <v>0</v>
      </c>
      <c r="E56" s="7">
        <v>13.29</v>
      </c>
      <c r="F56" s="7">
        <v>13.29</v>
      </c>
      <c r="G56" s="7">
        <v>13.29</v>
      </c>
      <c r="H56" s="7"/>
      <c r="I56" s="8">
        <f>IF(C56=E56,0,1)</f>
        <v>0</v>
      </c>
      <c r="J56" s="9">
        <v>1647485003</v>
      </c>
      <c r="K56" s="9">
        <f>J56*C56/1000</f>
        <v>21895075.68987</v>
      </c>
      <c r="L56" s="9">
        <v>95209553</v>
      </c>
      <c r="M56" s="9">
        <v>147672307</v>
      </c>
      <c r="N56" s="9">
        <v>201493840</v>
      </c>
      <c r="O56" s="9">
        <f>L56+M56+N56</f>
        <v>444375700</v>
      </c>
      <c r="P56" s="47">
        <f>O56*E56/1000</f>
        <v>5905753.053</v>
      </c>
      <c r="Q56" s="9">
        <v>2091860703</v>
      </c>
      <c r="R56" s="10">
        <v>78.7569</v>
      </c>
      <c r="S56" s="10">
        <v>21.2431</v>
      </c>
      <c r="T56" s="41"/>
      <c r="U56" s="11">
        <f>IF(I56=1,O56,0)</f>
        <v>0</v>
      </c>
      <c r="V56" s="48">
        <f>E56*U56/1000</f>
        <v>0</v>
      </c>
      <c r="W56" s="49">
        <f>IF(I56=1,J56,0)</f>
        <v>0</v>
      </c>
      <c r="X56" s="48">
        <f>W56*C56/1000</f>
        <v>0</v>
      </c>
      <c r="Y56" s="50"/>
      <c r="Z56" s="49">
        <f>IF(I56=0,O56,0)</f>
        <v>444375700</v>
      </c>
      <c r="AA56" s="49">
        <f>Z56*E56/1000</f>
        <v>5905753.053</v>
      </c>
      <c r="AB56" s="49">
        <f>IF(I56=0,J56,0)</f>
        <v>1647485003</v>
      </c>
      <c r="AC56" s="51">
        <f>AB56*C56/1000</f>
        <v>21895075.68987</v>
      </c>
      <c r="AD56" s="52"/>
      <c r="AE56" s="53"/>
      <c r="AF56" s="11"/>
      <c r="AG56" s="11"/>
      <c r="AH56" s="11"/>
      <c r="AI56" s="11"/>
      <c r="AJ56" s="11"/>
      <c r="AK56" s="11"/>
      <c r="AL56" s="11"/>
      <c r="AM56" s="11"/>
    </row>
    <row r="57" ht="15" customHeight="1">
      <c r="A57" t="s" s="6">
        <v>126</v>
      </c>
      <c r="B57" t="s" s="6">
        <v>18</v>
      </c>
      <c r="C57" s="7">
        <v>4.62</v>
      </c>
      <c r="D57" s="7">
        <v>0</v>
      </c>
      <c r="E57" s="7">
        <v>4.62</v>
      </c>
      <c r="F57" s="7">
        <v>4.62</v>
      </c>
      <c r="G57" s="7">
        <v>4.62</v>
      </c>
      <c r="H57" s="7"/>
      <c r="I57" s="8">
        <f>IF(C57=E57,0,1)</f>
        <v>0</v>
      </c>
      <c r="J57" s="9">
        <v>7747671899</v>
      </c>
      <c r="K57" s="9">
        <f>J57*C57/1000</f>
        <v>35794244.17338</v>
      </c>
      <c r="L57" s="9">
        <v>388554141</v>
      </c>
      <c r="M57" s="9">
        <v>25033370</v>
      </c>
      <c r="N57" s="9">
        <v>73744520</v>
      </c>
      <c r="O57" s="9">
        <f>L57+M57+N57</f>
        <v>487332031</v>
      </c>
      <c r="P57" s="47">
        <f>O57*E57/1000</f>
        <v>2251473.98322</v>
      </c>
      <c r="Q57" s="9">
        <v>8235003930</v>
      </c>
      <c r="R57" s="10">
        <v>94.0822</v>
      </c>
      <c r="S57" s="10">
        <v>5.9178</v>
      </c>
      <c r="T57" s="41"/>
      <c r="U57" s="11">
        <f>IF(I57=1,O57,0)</f>
        <v>0</v>
      </c>
      <c r="V57" s="48">
        <f>E57*U57/1000</f>
        <v>0</v>
      </c>
      <c r="W57" s="49">
        <f>IF(I57=1,J57,0)</f>
        <v>0</v>
      </c>
      <c r="X57" s="48">
        <f>W57*C57/1000</f>
        <v>0</v>
      </c>
      <c r="Y57" s="50"/>
      <c r="Z57" s="49">
        <f>IF(I57=0,O57,0)</f>
        <v>487332031</v>
      </c>
      <c r="AA57" s="49">
        <f>Z57*E57/1000</f>
        <v>2251473.98322</v>
      </c>
      <c r="AB57" s="49">
        <f>IF(I57=0,J57,0)</f>
        <v>7747671899</v>
      </c>
      <c r="AC57" s="51">
        <f>AB57*C57/1000</f>
        <v>35794244.17338</v>
      </c>
      <c r="AD57" s="52"/>
      <c r="AE57" s="53"/>
      <c r="AF57" s="11"/>
      <c r="AG57" s="11"/>
      <c r="AH57" s="11"/>
      <c r="AI57" s="11"/>
      <c r="AJ57" s="11"/>
      <c r="AK57" s="11"/>
      <c r="AL57" s="11"/>
      <c r="AM57" s="11"/>
    </row>
    <row r="58" ht="15" customHeight="1">
      <c r="A58" t="s" s="6">
        <v>128</v>
      </c>
      <c r="B58" t="s" s="6">
        <v>18</v>
      </c>
      <c r="C58" s="7">
        <v>15.77</v>
      </c>
      <c r="D58" s="7">
        <v>0</v>
      </c>
      <c r="E58" s="7">
        <v>19.89</v>
      </c>
      <c r="F58" s="7">
        <v>19.89</v>
      </c>
      <c r="G58" s="7">
        <v>19.7</v>
      </c>
      <c r="H58" s="7"/>
      <c r="I58" s="8">
        <f>IF(C58=E58,0,1)</f>
        <v>1</v>
      </c>
      <c r="J58" s="9">
        <v>5684378963</v>
      </c>
      <c r="K58" s="9">
        <f>J58*C58/1000</f>
        <v>89642656.24651</v>
      </c>
      <c r="L58" s="9">
        <v>470861567</v>
      </c>
      <c r="M58" s="9">
        <v>452470700</v>
      </c>
      <c r="N58" s="9">
        <v>206358730</v>
      </c>
      <c r="O58" s="9">
        <f>L58+M58+N58</f>
        <v>1129690997</v>
      </c>
      <c r="P58" s="47">
        <f>O58*E58/1000</f>
        <v>22469553.93033</v>
      </c>
      <c r="Q58" s="9">
        <v>6814069960</v>
      </c>
      <c r="R58" s="10">
        <v>83.4212</v>
      </c>
      <c r="S58" s="10">
        <v>16.5788</v>
      </c>
      <c r="T58" s="41"/>
      <c r="U58" s="11">
        <f>IF(I58=1,O58,0)</f>
        <v>1129690997</v>
      </c>
      <c r="V58" s="48">
        <f>E58*U58/1000</f>
        <v>22469553.93033</v>
      </c>
      <c r="W58" s="49">
        <f>IF(I58=1,J58,0)</f>
        <v>5684378963</v>
      </c>
      <c r="X58" s="48">
        <f>W58*C58/1000</f>
        <v>89642656.24651</v>
      </c>
      <c r="Y58" s="50"/>
      <c r="Z58" s="49">
        <f>IF(I58=0,O58,0)</f>
        <v>0</v>
      </c>
      <c r="AA58" s="49">
        <f>Z58*E58/1000</f>
        <v>0</v>
      </c>
      <c r="AB58" s="49">
        <f>IF(I58=0,J58,0)</f>
        <v>0</v>
      </c>
      <c r="AC58" s="51">
        <f>AB58*C58/1000</f>
        <v>0</v>
      </c>
      <c r="AD58" s="52"/>
      <c r="AE58" s="53"/>
      <c r="AF58" s="11"/>
      <c r="AG58" s="11"/>
      <c r="AH58" s="11"/>
      <c r="AI58" s="11"/>
      <c r="AJ58" s="11"/>
      <c r="AK58" s="11"/>
      <c r="AL58" s="11"/>
      <c r="AM58" s="11"/>
    </row>
    <row r="59" ht="15" customHeight="1">
      <c r="A59" t="s" s="6">
        <v>130</v>
      </c>
      <c r="B59" t="s" s="6">
        <v>18</v>
      </c>
      <c r="C59" s="7">
        <v>13.25</v>
      </c>
      <c r="D59" s="7">
        <v>0</v>
      </c>
      <c r="E59" s="7">
        <v>25.72</v>
      </c>
      <c r="F59" s="7">
        <v>25.72</v>
      </c>
      <c r="G59" s="7">
        <v>25.72</v>
      </c>
      <c r="H59" s="7"/>
      <c r="I59" s="8">
        <f>IF(C59=E59,0,1)</f>
        <v>1</v>
      </c>
      <c r="J59" s="9">
        <v>3571746495</v>
      </c>
      <c r="K59" s="9">
        <f>J59*C59/1000</f>
        <v>47325641.05875</v>
      </c>
      <c r="L59" s="9">
        <v>786385013</v>
      </c>
      <c r="M59" s="9">
        <v>196559400</v>
      </c>
      <c r="N59" s="9">
        <v>231916610</v>
      </c>
      <c r="O59" s="9">
        <f>L59+M59+N59</f>
        <v>1214861023</v>
      </c>
      <c r="P59" s="47">
        <f>O59*E59/1000</f>
        <v>31246225.51156</v>
      </c>
      <c r="Q59" s="9">
        <v>4786607518</v>
      </c>
      <c r="R59" s="10">
        <v>74.61960000000001</v>
      </c>
      <c r="S59" s="10">
        <v>25.3804</v>
      </c>
      <c r="T59" s="41"/>
      <c r="U59" s="11">
        <f>IF(I59=1,O59,0)</f>
        <v>1214861023</v>
      </c>
      <c r="V59" s="48">
        <f>E59*U59/1000</f>
        <v>31246225.51156</v>
      </c>
      <c r="W59" s="49">
        <f>IF(I59=1,J59,0)</f>
        <v>3571746495</v>
      </c>
      <c r="X59" s="48">
        <f>W59*C59/1000</f>
        <v>47325641.05875</v>
      </c>
      <c r="Y59" s="50"/>
      <c r="Z59" s="49">
        <f>IF(I59=0,O59,0)</f>
        <v>0</v>
      </c>
      <c r="AA59" s="49">
        <f>Z59*E59/1000</f>
        <v>0</v>
      </c>
      <c r="AB59" s="49">
        <f>IF(I59=0,J59,0)</f>
        <v>0</v>
      </c>
      <c r="AC59" s="51">
        <f>AB59*C59/1000</f>
        <v>0</v>
      </c>
      <c r="AD59" s="52"/>
      <c r="AE59" s="53"/>
      <c r="AF59" s="11"/>
      <c r="AG59" s="11"/>
      <c r="AH59" s="11"/>
      <c r="AI59" s="11"/>
      <c r="AJ59" s="11"/>
      <c r="AK59" s="11"/>
      <c r="AL59" s="11"/>
      <c r="AM59" s="11"/>
    </row>
    <row r="60" ht="15" customHeight="1">
      <c r="A60" t="s" s="6">
        <v>132</v>
      </c>
      <c r="B60" t="s" s="6">
        <v>18</v>
      </c>
      <c r="C60" s="7">
        <v>12.76</v>
      </c>
      <c r="D60" s="7">
        <v>0</v>
      </c>
      <c r="E60" s="7">
        <v>12.76</v>
      </c>
      <c r="F60" s="7">
        <v>12.76</v>
      </c>
      <c r="G60" s="7">
        <v>12.76</v>
      </c>
      <c r="H60" s="7"/>
      <c r="I60" s="8">
        <f>IF(C60=E60,0,1)</f>
        <v>0</v>
      </c>
      <c r="J60" s="9">
        <v>312983186</v>
      </c>
      <c r="K60" s="9">
        <f>J60*C60/1000</f>
        <v>3993665.45336</v>
      </c>
      <c r="L60" s="9">
        <v>22509129</v>
      </c>
      <c r="M60" s="9">
        <v>2030890</v>
      </c>
      <c r="N60" s="9">
        <v>17188882</v>
      </c>
      <c r="O60" s="9">
        <f>L60+M60+N60</f>
        <v>41728901</v>
      </c>
      <c r="P60" s="47">
        <f>O60*E60/1000</f>
        <v>532460.77676</v>
      </c>
      <c r="Q60" s="9">
        <v>354712087</v>
      </c>
      <c r="R60" s="10">
        <v>88.2358</v>
      </c>
      <c r="S60" s="10">
        <v>11.7642</v>
      </c>
      <c r="T60" s="41"/>
      <c r="U60" s="11">
        <f>IF(I60=1,O60,0)</f>
        <v>0</v>
      </c>
      <c r="V60" s="48">
        <f>E60*U60/1000</f>
        <v>0</v>
      </c>
      <c r="W60" s="49">
        <f>IF(I60=1,J60,0)</f>
        <v>0</v>
      </c>
      <c r="X60" s="48">
        <f>W60*C60/1000</f>
        <v>0</v>
      </c>
      <c r="Y60" s="50"/>
      <c r="Z60" s="49">
        <f>IF(I60=0,O60,0)</f>
        <v>41728901</v>
      </c>
      <c r="AA60" s="49">
        <f>Z60*E60/1000</f>
        <v>532460.77676</v>
      </c>
      <c r="AB60" s="49">
        <f>IF(I60=0,J60,0)</f>
        <v>312983186</v>
      </c>
      <c r="AC60" s="51">
        <f>AB60*C60/1000</f>
        <v>3993665.45336</v>
      </c>
      <c r="AD60" s="52"/>
      <c r="AE60" s="53"/>
      <c r="AF60" s="11"/>
      <c r="AG60" s="11"/>
      <c r="AH60" s="11"/>
      <c r="AI60" s="11"/>
      <c r="AJ60" s="11"/>
      <c r="AK60" s="11"/>
      <c r="AL60" s="11"/>
      <c r="AM60" s="11"/>
    </row>
    <row r="61" ht="15" customHeight="1">
      <c r="A61" t="s" s="6">
        <v>134</v>
      </c>
      <c r="B61" t="s" s="6">
        <v>18</v>
      </c>
      <c r="C61" s="7">
        <v>19.18</v>
      </c>
      <c r="D61" s="7">
        <v>0</v>
      </c>
      <c r="E61" s="7">
        <v>19.18</v>
      </c>
      <c r="F61" s="7">
        <v>19.18</v>
      </c>
      <c r="G61" s="7">
        <v>19.18</v>
      </c>
      <c r="H61" s="7"/>
      <c r="I61" s="8">
        <f>IF(C61=E61,0,1)</f>
        <v>0</v>
      </c>
      <c r="J61" s="9">
        <v>132988846</v>
      </c>
      <c r="K61" s="9">
        <f>J61*C61/1000</f>
        <v>2550726.06628</v>
      </c>
      <c r="L61" s="9">
        <v>5696861</v>
      </c>
      <c r="M61" s="9">
        <v>2054714</v>
      </c>
      <c r="N61" s="9">
        <v>5016525</v>
      </c>
      <c r="O61" s="9">
        <f>L61+M61+N61</f>
        <v>12768100</v>
      </c>
      <c r="P61" s="47">
        <f>O61*E61/1000</f>
        <v>244892.158</v>
      </c>
      <c r="Q61" s="9">
        <v>145756946</v>
      </c>
      <c r="R61" s="10">
        <v>91.2401</v>
      </c>
      <c r="S61" s="10">
        <v>8.7599</v>
      </c>
      <c r="T61" s="41"/>
      <c r="U61" s="11">
        <f>IF(I61=1,O61,0)</f>
        <v>0</v>
      </c>
      <c r="V61" s="48">
        <f>E61*U61/1000</f>
        <v>0</v>
      </c>
      <c r="W61" s="49">
        <f>IF(I61=1,J61,0)</f>
        <v>0</v>
      </c>
      <c r="X61" s="48">
        <f>W61*C61/1000</f>
        <v>0</v>
      </c>
      <c r="Y61" s="50"/>
      <c r="Z61" s="49">
        <f>IF(I61=0,O61,0)</f>
        <v>12768100</v>
      </c>
      <c r="AA61" s="49">
        <f>Z61*E61/1000</f>
        <v>244892.158</v>
      </c>
      <c r="AB61" s="49">
        <f>IF(I61=0,J61,0)</f>
        <v>132988846</v>
      </c>
      <c r="AC61" s="51">
        <f>AB61*C61/1000</f>
        <v>2550726.06628</v>
      </c>
      <c r="AD61" s="52"/>
      <c r="AE61" s="53"/>
      <c r="AF61" s="11"/>
      <c r="AG61" s="11"/>
      <c r="AH61" s="11"/>
      <c r="AI61" s="11"/>
      <c r="AJ61" s="11"/>
      <c r="AK61" s="11"/>
      <c r="AL61" s="11"/>
      <c r="AM61" s="11"/>
    </row>
    <row r="62" ht="15" customHeight="1">
      <c r="A62" t="s" s="6">
        <v>136</v>
      </c>
      <c r="B62" t="s" s="6">
        <v>18</v>
      </c>
      <c r="C62" s="7">
        <v>18.25</v>
      </c>
      <c r="D62" s="7">
        <v>0</v>
      </c>
      <c r="E62" s="7">
        <v>18.25</v>
      </c>
      <c r="F62" s="7">
        <v>18.25</v>
      </c>
      <c r="G62" s="7">
        <v>18.25</v>
      </c>
      <c r="H62" s="7"/>
      <c r="I62" s="8">
        <f>IF(C62=E62,0,1)</f>
        <v>0</v>
      </c>
      <c r="J62" s="9">
        <v>174628595</v>
      </c>
      <c r="K62" s="9">
        <f>J62*C62/1000</f>
        <v>3186971.85875</v>
      </c>
      <c r="L62" s="9">
        <v>3023175</v>
      </c>
      <c r="M62" s="9">
        <v>952580</v>
      </c>
      <c r="N62" s="9">
        <v>5403880</v>
      </c>
      <c r="O62" s="9">
        <f>L62+M62+N62</f>
        <v>9379635</v>
      </c>
      <c r="P62" s="47">
        <f>O62*E62/1000</f>
        <v>171178.33875</v>
      </c>
      <c r="Q62" s="9">
        <v>184008230</v>
      </c>
      <c r="R62" s="10">
        <v>94.90260000000001</v>
      </c>
      <c r="S62" s="10">
        <v>5.0974</v>
      </c>
      <c r="T62" s="41"/>
      <c r="U62" s="11">
        <f>IF(I62=1,O62,0)</f>
        <v>0</v>
      </c>
      <c r="V62" s="48">
        <f>E62*U62/1000</f>
        <v>0</v>
      </c>
      <c r="W62" s="49">
        <f>IF(I62=1,J62,0)</f>
        <v>0</v>
      </c>
      <c r="X62" s="48">
        <f>W62*C62/1000</f>
        <v>0</v>
      </c>
      <c r="Y62" s="50"/>
      <c r="Z62" s="49">
        <f>IF(I62=0,O62,0)</f>
        <v>9379635</v>
      </c>
      <c r="AA62" s="49">
        <f>Z62*E62/1000</f>
        <v>171178.33875</v>
      </c>
      <c r="AB62" s="49">
        <f>IF(I62=0,J62,0)</f>
        <v>174628595</v>
      </c>
      <c r="AC62" s="51">
        <f>AB62*C62/1000</f>
        <v>3186971.85875</v>
      </c>
      <c r="AD62" s="52"/>
      <c r="AE62" s="53"/>
      <c r="AF62" s="11"/>
      <c r="AG62" s="11"/>
      <c r="AH62" s="11"/>
      <c r="AI62" s="11"/>
      <c r="AJ62" s="11"/>
      <c r="AK62" s="11"/>
      <c r="AL62" s="11"/>
      <c r="AM62" s="11"/>
    </row>
    <row r="63" ht="15" customHeight="1">
      <c r="A63" t="s" s="6">
        <v>138</v>
      </c>
      <c r="B63" t="s" s="6">
        <v>18</v>
      </c>
      <c r="C63" s="7">
        <v>16.99</v>
      </c>
      <c r="D63" s="7">
        <v>0</v>
      </c>
      <c r="E63" s="7">
        <v>37.4</v>
      </c>
      <c r="F63" s="7">
        <v>37.4</v>
      </c>
      <c r="G63" s="7">
        <v>37.4</v>
      </c>
      <c r="H63" s="7"/>
      <c r="I63" s="8">
        <f>IF(C63=E63,0,1)</f>
        <v>1</v>
      </c>
      <c r="J63" s="9">
        <v>3498556787</v>
      </c>
      <c r="K63" s="9">
        <f>J63*C63/1000</f>
        <v>59440479.81113</v>
      </c>
      <c r="L63" s="9">
        <v>402743121</v>
      </c>
      <c r="M63" s="9">
        <v>234592600</v>
      </c>
      <c r="N63" s="9">
        <v>318918380</v>
      </c>
      <c r="O63" s="9">
        <f>L63+M63+N63</f>
        <v>956254101</v>
      </c>
      <c r="P63" s="47">
        <f>O63*E63/1000</f>
        <v>35763903.3774</v>
      </c>
      <c r="Q63" s="9">
        <v>4454810888</v>
      </c>
      <c r="R63" s="10">
        <v>78.53440000000001</v>
      </c>
      <c r="S63" s="10">
        <v>21.4656</v>
      </c>
      <c r="T63" s="41"/>
      <c r="U63" s="11">
        <f>IF(I63=1,O63,0)</f>
        <v>956254101</v>
      </c>
      <c r="V63" s="48">
        <f>E63*U63/1000</f>
        <v>35763903.3774</v>
      </c>
      <c r="W63" s="49">
        <f>IF(I63=1,J63,0)</f>
        <v>3498556787</v>
      </c>
      <c r="X63" s="48">
        <f>W63*C63/1000</f>
        <v>59440479.81113</v>
      </c>
      <c r="Y63" s="50"/>
      <c r="Z63" s="49">
        <f>IF(I63=0,O63,0)</f>
        <v>0</v>
      </c>
      <c r="AA63" s="49">
        <f>Z63*E63/1000</f>
        <v>0</v>
      </c>
      <c r="AB63" s="49">
        <f>IF(I63=0,J63,0)</f>
        <v>0</v>
      </c>
      <c r="AC63" s="51">
        <f>AB63*C63/1000</f>
        <v>0</v>
      </c>
      <c r="AD63" s="52"/>
      <c r="AE63" s="53"/>
      <c r="AF63" s="11"/>
      <c r="AG63" s="11"/>
      <c r="AH63" s="11"/>
      <c r="AI63" s="11"/>
      <c r="AJ63" s="11"/>
      <c r="AK63" s="11"/>
      <c r="AL63" s="11"/>
      <c r="AM63" s="11"/>
    </row>
    <row r="64" ht="15" customHeight="1">
      <c r="A64" t="s" s="6">
        <v>140</v>
      </c>
      <c r="B64" t="s" s="6">
        <v>18</v>
      </c>
      <c r="C64" s="7">
        <v>2.82</v>
      </c>
      <c r="D64" s="7">
        <v>0</v>
      </c>
      <c r="E64" s="7">
        <v>2.82</v>
      </c>
      <c r="F64" s="7">
        <v>2.82</v>
      </c>
      <c r="G64" s="7">
        <v>2.82</v>
      </c>
      <c r="H64" s="7"/>
      <c r="I64" s="8">
        <f>IF(C64=E64,0,1)</f>
        <v>0</v>
      </c>
      <c r="J64" s="9">
        <v>3592222191</v>
      </c>
      <c r="K64" s="9">
        <f>J64*C64/1000</f>
        <v>10130066.57862</v>
      </c>
      <c r="L64" s="9">
        <v>28664219</v>
      </c>
      <c r="M64" s="9">
        <v>853100</v>
      </c>
      <c r="N64" s="9">
        <v>67999500</v>
      </c>
      <c r="O64" s="9">
        <f>L64+M64+N64</f>
        <v>97516819</v>
      </c>
      <c r="P64" s="47">
        <f>O64*E64/1000</f>
        <v>274997.42958</v>
      </c>
      <c r="Q64" s="9">
        <v>3689739010</v>
      </c>
      <c r="R64" s="10">
        <v>97.3571</v>
      </c>
      <c r="S64" s="10">
        <v>2.6429</v>
      </c>
      <c r="T64" s="41"/>
      <c r="U64" s="11">
        <f>IF(I64=1,O64,0)</f>
        <v>0</v>
      </c>
      <c r="V64" s="48">
        <f>E64*U64/1000</f>
        <v>0</v>
      </c>
      <c r="W64" s="49">
        <f>IF(I64=1,J64,0)</f>
        <v>0</v>
      </c>
      <c r="X64" s="48">
        <f>W64*C64/1000</f>
        <v>0</v>
      </c>
      <c r="Y64" s="50"/>
      <c r="Z64" s="49">
        <f>IF(I64=0,O64,0)</f>
        <v>97516819</v>
      </c>
      <c r="AA64" s="49">
        <f>Z64*E64/1000</f>
        <v>274997.42958</v>
      </c>
      <c r="AB64" s="49">
        <f>IF(I64=0,J64,0)</f>
        <v>3592222191</v>
      </c>
      <c r="AC64" s="51">
        <f>AB64*C64/1000</f>
        <v>10130066.57862</v>
      </c>
      <c r="AD64" s="52"/>
      <c r="AE64" s="53"/>
      <c r="AF64" s="11"/>
      <c r="AG64" s="11"/>
      <c r="AH64" s="11"/>
      <c r="AI64" s="11"/>
      <c r="AJ64" s="11"/>
      <c r="AK64" s="11"/>
      <c r="AL64" s="11"/>
      <c r="AM64" s="11"/>
    </row>
    <row r="65" ht="15" customHeight="1">
      <c r="A65" t="s" s="6">
        <v>142</v>
      </c>
      <c r="B65" t="s" s="6">
        <v>18</v>
      </c>
      <c r="C65" s="7">
        <v>16.48</v>
      </c>
      <c r="D65" s="7">
        <v>0</v>
      </c>
      <c r="E65" s="7">
        <v>16.48</v>
      </c>
      <c r="F65" s="7">
        <v>16.48</v>
      </c>
      <c r="G65" s="7">
        <v>16.48</v>
      </c>
      <c r="H65" s="7"/>
      <c r="I65" s="8">
        <f>IF(C65=E65,0,1)</f>
        <v>0</v>
      </c>
      <c r="J65" s="9">
        <v>135772700</v>
      </c>
      <c r="K65" s="9">
        <f>J65*C65/1000</f>
        <v>2237534.096</v>
      </c>
      <c r="L65" s="9">
        <v>1300597</v>
      </c>
      <c r="M65" s="9">
        <v>1380300</v>
      </c>
      <c r="N65" s="9">
        <v>3595690</v>
      </c>
      <c r="O65" s="9">
        <f>L65+M65+N65</f>
        <v>6276587</v>
      </c>
      <c r="P65" s="47">
        <f>O65*E65/1000</f>
        <v>103438.15376</v>
      </c>
      <c r="Q65" s="9">
        <v>142049287</v>
      </c>
      <c r="R65" s="10">
        <v>95.5814</v>
      </c>
      <c r="S65" s="10">
        <v>4.4186</v>
      </c>
      <c r="T65" s="41"/>
      <c r="U65" s="11">
        <f>IF(I65=1,O65,0)</f>
        <v>0</v>
      </c>
      <c r="V65" s="48">
        <f>E65*U65/1000</f>
        <v>0</v>
      </c>
      <c r="W65" s="49">
        <f>IF(I65=1,J65,0)</f>
        <v>0</v>
      </c>
      <c r="X65" s="48">
        <f>W65*C65/1000</f>
        <v>0</v>
      </c>
      <c r="Y65" s="50"/>
      <c r="Z65" s="49">
        <f>IF(I65=0,O65,0)</f>
        <v>6276587</v>
      </c>
      <c r="AA65" s="49">
        <f>Z65*E65/1000</f>
        <v>103438.15376</v>
      </c>
      <c r="AB65" s="49">
        <f>IF(I65=0,J65,0)</f>
        <v>135772700</v>
      </c>
      <c r="AC65" s="51">
        <f>AB65*C65/1000</f>
        <v>2237534.096</v>
      </c>
      <c r="AD65" s="52"/>
      <c r="AE65" s="53"/>
      <c r="AF65" s="11"/>
      <c r="AG65" s="11"/>
      <c r="AH65" s="11"/>
      <c r="AI65" s="11"/>
      <c r="AJ65" s="11"/>
      <c r="AK65" s="11"/>
      <c r="AL65" s="11"/>
      <c r="AM65" s="11"/>
    </row>
    <row r="66" ht="15" customHeight="1">
      <c r="A66" t="s" s="6">
        <v>144</v>
      </c>
      <c r="B66" t="s" s="6">
        <v>18</v>
      </c>
      <c r="C66" s="7">
        <v>14.91</v>
      </c>
      <c r="D66" s="7">
        <v>0</v>
      </c>
      <c r="E66" s="7">
        <v>25.06</v>
      </c>
      <c r="F66" s="7">
        <v>25.06</v>
      </c>
      <c r="G66" s="7">
        <v>25.06</v>
      </c>
      <c r="H66" s="7"/>
      <c r="I66" s="8">
        <f>IF(C66=E66,0,1)</f>
        <v>1</v>
      </c>
      <c r="J66" s="9">
        <v>1470528512</v>
      </c>
      <c r="K66" s="9">
        <f>J66*C66/1000</f>
        <v>21925580.11392</v>
      </c>
      <c r="L66" s="9">
        <v>79394780</v>
      </c>
      <c r="M66" s="9">
        <v>102999925</v>
      </c>
      <c r="N66" s="9">
        <v>134054941</v>
      </c>
      <c r="O66" s="9">
        <f>L66+M66+N66</f>
        <v>316449646</v>
      </c>
      <c r="P66" s="47">
        <f>O66*E66/1000</f>
        <v>7930228.12876</v>
      </c>
      <c r="Q66" s="9">
        <v>1786978158</v>
      </c>
      <c r="R66" s="10">
        <v>82.2914</v>
      </c>
      <c r="S66" s="10">
        <v>17.7086</v>
      </c>
      <c r="T66" s="41"/>
      <c r="U66" s="11">
        <f>IF(I66=1,O66,0)</f>
        <v>316449646</v>
      </c>
      <c r="V66" s="48">
        <f>E66*U66/1000</f>
        <v>7930228.12876</v>
      </c>
      <c r="W66" s="49">
        <f>IF(I66=1,J66,0)</f>
        <v>1470528512</v>
      </c>
      <c r="X66" s="48">
        <f>W66*C66/1000</f>
        <v>21925580.11392</v>
      </c>
      <c r="Y66" s="50"/>
      <c r="Z66" s="49">
        <f>IF(I66=0,O66,0)</f>
        <v>0</v>
      </c>
      <c r="AA66" s="49">
        <f>Z66*E66/1000</f>
        <v>0</v>
      </c>
      <c r="AB66" s="49">
        <f>IF(I66=0,J66,0)</f>
        <v>0</v>
      </c>
      <c r="AC66" s="51">
        <f>AB66*C66/1000</f>
        <v>0</v>
      </c>
      <c r="AD66" s="52"/>
      <c r="AE66" s="53"/>
      <c r="AF66" s="11"/>
      <c r="AG66" s="11"/>
      <c r="AH66" s="11"/>
      <c r="AI66" s="11"/>
      <c r="AJ66" s="11"/>
      <c r="AK66" s="11"/>
      <c r="AL66" s="11"/>
      <c r="AM66" s="11"/>
    </row>
    <row r="67" ht="15" customHeight="1">
      <c r="A67" t="s" s="6">
        <v>146</v>
      </c>
      <c r="B67" t="s" s="6">
        <v>18</v>
      </c>
      <c r="C67" s="7">
        <v>12.56</v>
      </c>
      <c r="D67" s="7">
        <v>0</v>
      </c>
      <c r="E67" s="7">
        <v>12.56</v>
      </c>
      <c r="F67" s="7">
        <v>12.56</v>
      </c>
      <c r="G67" s="7">
        <v>12.56</v>
      </c>
      <c r="H67" s="7"/>
      <c r="I67" s="8">
        <f>IF(C67=E67,0,1)</f>
        <v>0</v>
      </c>
      <c r="J67" s="9">
        <v>3166809515</v>
      </c>
      <c r="K67" s="9">
        <f>J67*C67/1000</f>
        <v>39775127.5084</v>
      </c>
      <c r="L67" s="9">
        <v>193809521</v>
      </c>
      <c r="M67" s="9">
        <v>1650400</v>
      </c>
      <c r="N67" s="9">
        <v>35381600</v>
      </c>
      <c r="O67" s="9">
        <f>L67+M67+N67</f>
        <v>230841521</v>
      </c>
      <c r="P67" s="47">
        <f>O67*E67/1000</f>
        <v>2899369.50376</v>
      </c>
      <c r="Q67" s="9">
        <v>3397651036</v>
      </c>
      <c r="R67" s="10">
        <v>93.2058</v>
      </c>
      <c r="S67" s="10">
        <v>6.7942</v>
      </c>
      <c r="T67" s="41"/>
      <c r="U67" s="11">
        <f>IF(I67=1,O67,0)</f>
        <v>0</v>
      </c>
      <c r="V67" s="48">
        <f>E67*U67/1000</f>
        <v>0</v>
      </c>
      <c r="W67" s="49">
        <f>IF(I67=1,J67,0)</f>
        <v>0</v>
      </c>
      <c r="X67" s="48">
        <f>W67*C67/1000</f>
        <v>0</v>
      </c>
      <c r="Y67" s="50"/>
      <c r="Z67" s="49">
        <f>IF(I67=0,O67,0)</f>
        <v>230841521</v>
      </c>
      <c r="AA67" s="49">
        <f>Z67*E67/1000</f>
        <v>2899369.50376</v>
      </c>
      <c r="AB67" s="49">
        <f>IF(I67=0,J67,0)</f>
        <v>3166809515</v>
      </c>
      <c r="AC67" s="51">
        <f>AB67*C67/1000</f>
        <v>39775127.5084</v>
      </c>
      <c r="AD67" s="52"/>
      <c r="AE67" s="53"/>
      <c r="AF67" s="11"/>
      <c r="AG67" s="11"/>
      <c r="AH67" s="11"/>
      <c r="AI67" s="11"/>
      <c r="AJ67" s="11"/>
      <c r="AK67" s="11"/>
      <c r="AL67" s="11"/>
      <c r="AM67" s="11"/>
    </row>
    <row r="68" ht="15" customHeight="1">
      <c r="A68" t="s" s="6">
        <v>148</v>
      </c>
      <c r="B68" t="s" s="6">
        <v>18</v>
      </c>
      <c r="C68" s="7">
        <v>20.48</v>
      </c>
      <c r="D68" s="7">
        <v>0</v>
      </c>
      <c r="E68" s="7">
        <v>20.48</v>
      </c>
      <c r="F68" s="7">
        <v>20.48</v>
      </c>
      <c r="G68" s="7">
        <v>20.48</v>
      </c>
      <c r="H68" s="7"/>
      <c r="I68" s="8">
        <f>IF(C68=E68,0,1)</f>
        <v>0</v>
      </c>
      <c r="J68" s="9">
        <v>161879760</v>
      </c>
      <c r="K68" s="9">
        <f>J68*C68/1000</f>
        <v>3315297.4848</v>
      </c>
      <c r="L68" s="9">
        <v>5826805</v>
      </c>
      <c r="M68" s="9">
        <v>3628500</v>
      </c>
      <c r="N68" s="9">
        <v>20802700</v>
      </c>
      <c r="O68" s="9">
        <f>L68+M68+N68</f>
        <v>30258005</v>
      </c>
      <c r="P68" s="47">
        <f>O68*E68/1000</f>
        <v>619683.9424000001</v>
      </c>
      <c r="Q68" s="9">
        <v>192137765</v>
      </c>
      <c r="R68" s="10">
        <v>84.25190000000001</v>
      </c>
      <c r="S68" s="10">
        <v>15.7481</v>
      </c>
      <c r="T68" s="41"/>
      <c r="U68" s="11">
        <f>IF(I68=1,O68,0)</f>
        <v>0</v>
      </c>
      <c r="V68" s="48">
        <f>E68*U68/1000</f>
        <v>0</v>
      </c>
      <c r="W68" s="49">
        <f>IF(I68=1,J68,0)</f>
        <v>0</v>
      </c>
      <c r="X68" s="48">
        <f>W68*C68/1000</f>
        <v>0</v>
      </c>
      <c r="Y68" s="50"/>
      <c r="Z68" s="49">
        <f>IF(I68=0,O68,0)</f>
        <v>30258005</v>
      </c>
      <c r="AA68" s="49">
        <f>Z68*E68/1000</f>
        <v>619683.9424000001</v>
      </c>
      <c r="AB68" s="49">
        <f>IF(I68=0,J68,0)</f>
        <v>161879760</v>
      </c>
      <c r="AC68" s="51">
        <f>AB68*C68/1000</f>
        <v>3315297.4848</v>
      </c>
      <c r="AD68" s="52"/>
      <c r="AE68" s="53"/>
      <c r="AF68" s="11"/>
      <c r="AG68" s="11"/>
      <c r="AH68" s="11"/>
      <c r="AI68" s="11"/>
      <c r="AJ68" s="11"/>
      <c r="AK68" s="11"/>
      <c r="AL68" s="11"/>
      <c r="AM68" s="11"/>
    </row>
    <row r="69" ht="15" customHeight="1">
      <c r="A69" t="s" s="6">
        <v>150</v>
      </c>
      <c r="B69" t="s" s="6">
        <v>18</v>
      </c>
      <c r="C69" s="7">
        <v>14.76</v>
      </c>
      <c r="D69" s="7">
        <v>0</v>
      </c>
      <c r="E69" s="7">
        <v>14.76</v>
      </c>
      <c r="F69" s="7">
        <v>14.76</v>
      </c>
      <c r="G69" s="7">
        <v>14.76</v>
      </c>
      <c r="H69" s="7"/>
      <c r="I69" s="8">
        <f>IF(C69=E69,0,1)</f>
        <v>0</v>
      </c>
      <c r="J69" s="9">
        <v>6273795195</v>
      </c>
      <c r="K69" s="9">
        <f>J69*C69/1000</f>
        <v>92601217.0782</v>
      </c>
      <c r="L69" s="9">
        <v>467433969</v>
      </c>
      <c r="M69" s="9">
        <v>26535600</v>
      </c>
      <c r="N69" s="9">
        <v>59116970</v>
      </c>
      <c r="O69" s="9">
        <f>L69+M69+N69</f>
        <v>553086539</v>
      </c>
      <c r="P69" s="47">
        <f>O69*E69/1000</f>
        <v>8163557.31564</v>
      </c>
      <c r="Q69" s="9">
        <v>6826881734</v>
      </c>
      <c r="R69" s="10">
        <v>91.8984</v>
      </c>
      <c r="S69" s="10">
        <v>8.101599999999999</v>
      </c>
      <c r="T69" s="41"/>
      <c r="U69" s="11">
        <f>IF(I69=1,O69,0)</f>
        <v>0</v>
      </c>
      <c r="V69" s="48">
        <f>E69*U69/1000</f>
        <v>0</v>
      </c>
      <c r="W69" s="49">
        <f>IF(I69=1,J69,0)</f>
        <v>0</v>
      </c>
      <c r="X69" s="48">
        <f>W69*C69/1000</f>
        <v>0</v>
      </c>
      <c r="Y69" s="50"/>
      <c r="Z69" s="49">
        <f>IF(I69=0,O69,0)</f>
        <v>553086539</v>
      </c>
      <c r="AA69" s="49">
        <f>Z69*E69/1000</f>
        <v>8163557.31564</v>
      </c>
      <c r="AB69" s="49">
        <f>IF(I69=0,J69,0)</f>
        <v>6273795195</v>
      </c>
      <c r="AC69" s="51">
        <f>AB69*C69/1000</f>
        <v>92601217.0782</v>
      </c>
      <c r="AD69" s="52"/>
      <c r="AE69" s="53"/>
      <c r="AF69" s="11"/>
      <c r="AG69" s="11"/>
      <c r="AH69" s="11"/>
      <c r="AI69" s="11"/>
      <c r="AJ69" s="11"/>
      <c r="AK69" s="11"/>
      <c r="AL69" s="11"/>
      <c r="AM69" s="11"/>
    </row>
    <row r="70" ht="15" customHeight="1">
      <c r="A70" t="s" s="6">
        <v>152</v>
      </c>
      <c r="B70" t="s" s="6">
        <v>18</v>
      </c>
      <c r="C70" s="7">
        <v>17.95</v>
      </c>
      <c r="D70" s="7">
        <v>0</v>
      </c>
      <c r="E70" s="7">
        <v>17.95</v>
      </c>
      <c r="F70" s="7">
        <v>17.95</v>
      </c>
      <c r="G70" s="7">
        <v>17.95</v>
      </c>
      <c r="H70" s="7"/>
      <c r="I70" s="8">
        <f>IF(C70=E70,0,1)</f>
        <v>0</v>
      </c>
      <c r="J70" s="9">
        <v>255817463</v>
      </c>
      <c r="K70" s="9">
        <f>J70*C70/1000</f>
        <v>4591923.46085</v>
      </c>
      <c r="L70" s="9">
        <v>7722014</v>
      </c>
      <c r="M70" s="9">
        <v>10196384</v>
      </c>
      <c r="N70" s="9">
        <v>21958537</v>
      </c>
      <c r="O70" s="9">
        <f>L70+M70+N70</f>
        <v>39876935</v>
      </c>
      <c r="P70" s="47">
        <f>O70*E70/1000</f>
        <v>715790.98325</v>
      </c>
      <c r="Q70" s="9">
        <v>295694398</v>
      </c>
      <c r="R70" s="10">
        <v>86.5141</v>
      </c>
      <c r="S70" s="10">
        <v>13.4859</v>
      </c>
      <c r="T70" s="41"/>
      <c r="U70" s="11">
        <f>IF(I70=1,O70,0)</f>
        <v>0</v>
      </c>
      <c r="V70" s="48">
        <f>E70*U70/1000</f>
        <v>0</v>
      </c>
      <c r="W70" s="49">
        <f>IF(I70=1,J70,0)</f>
        <v>0</v>
      </c>
      <c r="X70" s="48">
        <f>W70*C70/1000</f>
        <v>0</v>
      </c>
      <c r="Y70" s="50"/>
      <c r="Z70" s="49">
        <f>IF(I70=0,O70,0)</f>
        <v>39876935</v>
      </c>
      <c r="AA70" s="49">
        <f>Z70*E70/1000</f>
        <v>715790.98325</v>
      </c>
      <c r="AB70" s="49">
        <f>IF(I70=0,J70,0)</f>
        <v>255817463</v>
      </c>
      <c r="AC70" s="51">
        <f>AB70*C70/1000</f>
        <v>4591923.46085</v>
      </c>
      <c r="AD70" s="52"/>
      <c r="AE70" s="53"/>
      <c r="AF70" s="11"/>
      <c r="AG70" s="11"/>
      <c r="AH70" s="11"/>
      <c r="AI70" s="11"/>
      <c r="AJ70" s="11"/>
      <c r="AK70" s="11"/>
      <c r="AL70" s="11"/>
      <c r="AM70" s="11"/>
    </row>
    <row r="71" ht="15" customHeight="1">
      <c r="A71" t="s" s="6">
        <v>154</v>
      </c>
      <c r="B71" t="s" s="6">
        <v>18</v>
      </c>
      <c r="C71" s="7">
        <v>14.45</v>
      </c>
      <c r="D71" s="7">
        <v>0</v>
      </c>
      <c r="E71" s="7">
        <v>14.45</v>
      </c>
      <c r="F71" s="7">
        <v>14.45</v>
      </c>
      <c r="G71" s="7">
        <v>14.45</v>
      </c>
      <c r="H71" s="7"/>
      <c r="I71" s="8">
        <f>IF(C71=E71,0,1)</f>
        <v>0</v>
      </c>
      <c r="J71" s="9">
        <v>123137294</v>
      </c>
      <c r="K71" s="9">
        <f>J71*C71/1000</f>
        <v>1779333.8983</v>
      </c>
      <c r="L71" s="9">
        <v>10226613</v>
      </c>
      <c r="M71" s="9">
        <v>1608200</v>
      </c>
      <c r="N71" s="9">
        <v>6799280</v>
      </c>
      <c r="O71" s="9">
        <f>L71+M71+N71</f>
        <v>18634093</v>
      </c>
      <c r="P71" s="47">
        <f>O71*E71/1000</f>
        <v>269262.64385</v>
      </c>
      <c r="Q71" s="9">
        <v>141771387</v>
      </c>
      <c r="R71" s="10">
        <v>86.8562</v>
      </c>
      <c r="S71" s="10">
        <v>13.1438</v>
      </c>
      <c r="T71" s="41"/>
      <c r="U71" s="11">
        <f>IF(I71=1,O71,0)</f>
        <v>0</v>
      </c>
      <c r="V71" s="48">
        <f>E71*U71/1000</f>
        <v>0</v>
      </c>
      <c r="W71" s="49">
        <f>IF(I71=1,J71,0)</f>
        <v>0</v>
      </c>
      <c r="X71" s="48">
        <f>W71*C71/1000</f>
        <v>0</v>
      </c>
      <c r="Y71" s="50"/>
      <c r="Z71" s="49">
        <f>IF(I71=0,O71,0)</f>
        <v>18634093</v>
      </c>
      <c r="AA71" s="49">
        <f>Z71*E71/1000</f>
        <v>269262.64385</v>
      </c>
      <c r="AB71" s="49">
        <f>IF(I71=0,J71,0)</f>
        <v>123137294</v>
      </c>
      <c r="AC71" s="51">
        <f>AB71*C71/1000</f>
        <v>1779333.8983</v>
      </c>
      <c r="AD71" s="52"/>
      <c r="AE71" s="53"/>
      <c r="AF71" s="11"/>
      <c r="AG71" s="11"/>
      <c r="AH71" s="11"/>
      <c r="AI71" s="11"/>
      <c r="AJ71" s="11"/>
      <c r="AK71" s="11"/>
      <c r="AL71" s="11"/>
      <c r="AM71" s="11"/>
    </row>
    <row r="72" ht="15" customHeight="1">
      <c r="A72" t="s" s="6">
        <v>156</v>
      </c>
      <c r="B72" t="s" s="6">
        <v>18</v>
      </c>
      <c r="C72" s="7">
        <v>20.74</v>
      </c>
      <c r="D72" s="7">
        <v>0</v>
      </c>
      <c r="E72" s="7">
        <v>20.74</v>
      </c>
      <c r="F72" s="7">
        <v>20.74</v>
      </c>
      <c r="G72" s="7">
        <v>20.74</v>
      </c>
      <c r="H72" s="7"/>
      <c r="I72" s="8">
        <f>IF(C72=E72,0,1)</f>
        <v>0</v>
      </c>
      <c r="J72" s="9">
        <v>577872660</v>
      </c>
      <c r="K72" s="9">
        <f>J72*C72/1000</f>
        <v>11985078.9684</v>
      </c>
      <c r="L72" s="9">
        <v>29592322</v>
      </c>
      <c r="M72" s="9">
        <v>49791700</v>
      </c>
      <c r="N72" s="9">
        <v>26511680</v>
      </c>
      <c r="O72" s="9">
        <f>L72+M72+N72</f>
        <v>105895702</v>
      </c>
      <c r="P72" s="47">
        <f>O72*E72/1000</f>
        <v>2196276.85948</v>
      </c>
      <c r="Q72" s="9">
        <v>683768362</v>
      </c>
      <c r="R72" s="10">
        <v>84.5129</v>
      </c>
      <c r="S72" s="10">
        <v>15.4871</v>
      </c>
      <c r="T72" s="41"/>
      <c r="U72" s="11">
        <f>IF(I72=1,O72,0)</f>
        <v>0</v>
      </c>
      <c r="V72" s="48">
        <f>E72*U72/1000</f>
        <v>0</v>
      </c>
      <c r="W72" s="49">
        <f>IF(I72=1,J72,0)</f>
        <v>0</v>
      </c>
      <c r="X72" s="48">
        <f>W72*C72/1000</f>
        <v>0</v>
      </c>
      <c r="Y72" s="50"/>
      <c r="Z72" s="49">
        <f>IF(I72=0,O72,0)</f>
        <v>105895702</v>
      </c>
      <c r="AA72" s="49">
        <f>Z72*E72/1000</f>
        <v>2196276.85948</v>
      </c>
      <c r="AB72" s="49">
        <f>IF(I72=0,J72,0)</f>
        <v>577872660</v>
      </c>
      <c r="AC72" s="51">
        <f>AB72*C72/1000</f>
        <v>11985078.9684</v>
      </c>
      <c r="AD72" s="52"/>
      <c r="AE72" s="53"/>
      <c r="AF72" s="11"/>
      <c r="AG72" s="11"/>
      <c r="AH72" s="11"/>
      <c r="AI72" s="11"/>
      <c r="AJ72" s="11"/>
      <c r="AK72" s="11"/>
      <c r="AL72" s="11"/>
      <c r="AM72" s="11"/>
    </row>
    <row r="73" ht="15" customHeight="1">
      <c r="A73" t="s" s="6">
        <v>158</v>
      </c>
      <c r="B73" t="s" s="6">
        <v>18</v>
      </c>
      <c r="C73" s="7">
        <v>12.66</v>
      </c>
      <c r="D73" s="7">
        <v>0</v>
      </c>
      <c r="E73" s="7">
        <v>20.54</v>
      </c>
      <c r="F73" s="7">
        <v>20.54</v>
      </c>
      <c r="G73" s="7">
        <v>20.54</v>
      </c>
      <c r="H73" s="7"/>
      <c r="I73" s="8">
        <f>IF(C73=E73,0,1)</f>
        <v>1</v>
      </c>
      <c r="J73" s="9">
        <v>4656542979</v>
      </c>
      <c r="K73" s="9">
        <f>J73*C73/1000</f>
        <v>58951834.11414</v>
      </c>
      <c r="L73" s="9">
        <v>999205825</v>
      </c>
      <c r="M73" s="9">
        <v>258567500</v>
      </c>
      <c r="N73" s="9">
        <v>103356339</v>
      </c>
      <c r="O73" s="9">
        <f>L73+M73+N73</f>
        <v>1361129664</v>
      </c>
      <c r="P73" s="47">
        <f>O73*E73/1000</f>
        <v>27957603.29856</v>
      </c>
      <c r="Q73" s="9">
        <v>6017672643</v>
      </c>
      <c r="R73" s="10">
        <v>77.3811</v>
      </c>
      <c r="S73" s="10">
        <v>22.6189</v>
      </c>
      <c r="T73" s="41"/>
      <c r="U73" s="11">
        <f>IF(I73=1,O73,0)</f>
        <v>1361129664</v>
      </c>
      <c r="V73" s="48">
        <f>E73*U73/1000</f>
        <v>27957603.29856</v>
      </c>
      <c r="W73" s="49">
        <f>IF(I73=1,J73,0)</f>
        <v>4656542979</v>
      </c>
      <c r="X73" s="48">
        <f>W73*C73/1000</f>
        <v>58951834.11414</v>
      </c>
      <c r="Y73" s="50"/>
      <c r="Z73" s="49">
        <f>IF(I73=0,O73,0)</f>
        <v>0</v>
      </c>
      <c r="AA73" s="49">
        <f>Z73*E73/1000</f>
        <v>0</v>
      </c>
      <c r="AB73" s="49">
        <f>IF(I73=0,J73,0)</f>
        <v>0</v>
      </c>
      <c r="AC73" s="51">
        <f>AB73*C73/1000</f>
        <v>0</v>
      </c>
      <c r="AD73" s="52"/>
      <c r="AE73" s="53"/>
      <c r="AF73" s="11"/>
      <c r="AG73" s="11"/>
      <c r="AH73" s="11"/>
      <c r="AI73" s="11"/>
      <c r="AJ73" s="11"/>
      <c r="AK73" s="11"/>
      <c r="AL73" s="11"/>
      <c r="AM73" s="11"/>
    </row>
    <row r="74" ht="15" customHeight="1">
      <c r="A74" t="s" s="6">
        <v>160</v>
      </c>
      <c r="B74" t="s" s="6">
        <v>18</v>
      </c>
      <c r="C74" s="7">
        <v>9.470000000000001</v>
      </c>
      <c r="D74" s="7">
        <v>0</v>
      </c>
      <c r="E74" s="7">
        <v>17.48</v>
      </c>
      <c r="F74" s="7">
        <v>17.48</v>
      </c>
      <c r="G74" s="7">
        <v>17.41</v>
      </c>
      <c r="H74" s="7"/>
      <c r="I74" s="8">
        <f>IF(C74=E74,0,1)</f>
        <v>1</v>
      </c>
      <c r="J74" s="9">
        <v>5544025674</v>
      </c>
      <c r="K74" s="9">
        <f>J74*C74/1000</f>
        <v>52501923.13278</v>
      </c>
      <c r="L74" s="9">
        <v>666196383</v>
      </c>
      <c r="M74" s="9">
        <v>81902875</v>
      </c>
      <c r="N74" s="9">
        <v>250269640</v>
      </c>
      <c r="O74" s="9">
        <f>L74+M74+N74</f>
        <v>998368898</v>
      </c>
      <c r="P74" s="47">
        <f>O74*E74/1000</f>
        <v>17451488.33704</v>
      </c>
      <c r="Q74" s="9">
        <v>6542394572</v>
      </c>
      <c r="R74" s="10">
        <v>84.73999999999999</v>
      </c>
      <c r="S74" s="10">
        <v>15.26</v>
      </c>
      <c r="T74" s="41"/>
      <c r="U74" s="11">
        <f>IF(I74=1,O74,0)</f>
        <v>998368898</v>
      </c>
      <c r="V74" s="48">
        <f>E74*U74/1000</f>
        <v>17451488.33704</v>
      </c>
      <c r="W74" s="49">
        <f>IF(I74=1,J74,0)</f>
        <v>5544025674</v>
      </c>
      <c r="X74" s="48">
        <f>W74*C74/1000</f>
        <v>52501923.13278</v>
      </c>
      <c r="Y74" s="50"/>
      <c r="Z74" s="49">
        <f>IF(I74=0,O74,0)</f>
        <v>0</v>
      </c>
      <c r="AA74" s="49">
        <f>Z74*E74/1000</f>
        <v>0</v>
      </c>
      <c r="AB74" s="49">
        <f>IF(I74=0,J74,0)</f>
        <v>0</v>
      </c>
      <c r="AC74" s="51">
        <f>AB74*C74/1000</f>
        <v>0</v>
      </c>
      <c r="AD74" s="52"/>
      <c r="AE74" s="53"/>
      <c r="AF74" s="11"/>
      <c r="AG74" s="11"/>
      <c r="AH74" s="11"/>
      <c r="AI74" s="11"/>
      <c r="AJ74" s="11"/>
      <c r="AK74" s="11"/>
      <c r="AL74" s="11"/>
      <c r="AM74" s="11"/>
    </row>
    <row r="75" ht="15" customHeight="1">
      <c r="A75" t="s" s="6">
        <v>162</v>
      </c>
      <c r="B75" t="s" s="6">
        <v>18</v>
      </c>
      <c r="C75" s="7">
        <v>13.35</v>
      </c>
      <c r="D75" s="7">
        <v>0</v>
      </c>
      <c r="E75" s="7">
        <v>27.93</v>
      </c>
      <c r="F75" s="7">
        <v>27.93</v>
      </c>
      <c r="G75" s="7">
        <v>27.93</v>
      </c>
      <c r="H75" s="7"/>
      <c r="I75" s="8">
        <f>IF(C75=E75,0,1)</f>
        <v>1</v>
      </c>
      <c r="J75" s="9">
        <v>4996194081</v>
      </c>
      <c r="K75" s="9">
        <f>J75*C75/1000</f>
        <v>66699190.98135</v>
      </c>
      <c r="L75" s="9">
        <v>838629084</v>
      </c>
      <c r="M75" s="9">
        <v>47936335</v>
      </c>
      <c r="N75" s="9">
        <v>201840710</v>
      </c>
      <c r="O75" s="9">
        <f>L75+M75+N75</f>
        <v>1088406129</v>
      </c>
      <c r="P75" s="47">
        <f>O75*E75/1000</f>
        <v>30399183.18297</v>
      </c>
      <c r="Q75" s="9">
        <v>6084600210</v>
      </c>
      <c r="R75" s="10">
        <v>82.1121</v>
      </c>
      <c r="S75" s="10">
        <v>17.8879</v>
      </c>
      <c r="T75" s="41"/>
      <c r="U75" s="11">
        <f>IF(I75=1,O75,0)</f>
        <v>1088406129</v>
      </c>
      <c r="V75" s="48">
        <f>E75*U75/1000</f>
        <v>30399183.18297</v>
      </c>
      <c r="W75" s="49">
        <f>IF(I75=1,J75,0)</f>
        <v>4996194081</v>
      </c>
      <c r="X75" s="48">
        <f>W75*C75/1000</f>
        <v>66699190.98135</v>
      </c>
      <c r="Y75" s="50"/>
      <c r="Z75" s="49">
        <f>IF(I75=0,O75,0)</f>
        <v>0</v>
      </c>
      <c r="AA75" s="49">
        <f>Z75*E75/1000</f>
        <v>0</v>
      </c>
      <c r="AB75" s="49">
        <f>IF(I75=0,J75,0)</f>
        <v>0</v>
      </c>
      <c r="AC75" s="51">
        <f>AB75*C75/1000</f>
        <v>0</v>
      </c>
      <c r="AD75" s="52"/>
      <c r="AE75" s="53"/>
      <c r="AF75" s="11"/>
      <c r="AG75" s="11"/>
      <c r="AH75" s="11"/>
      <c r="AI75" s="11"/>
      <c r="AJ75" s="11"/>
      <c r="AK75" s="11"/>
      <c r="AL75" s="11"/>
      <c r="AM75" s="11"/>
    </row>
    <row r="76" ht="15" customHeight="1">
      <c r="A76" t="s" s="6">
        <v>164</v>
      </c>
      <c r="B76" t="s" s="6">
        <v>18</v>
      </c>
      <c r="C76" s="7">
        <v>15.17</v>
      </c>
      <c r="D76" s="7">
        <v>0</v>
      </c>
      <c r="E76" s="7">
        <v>15.17</v>
      </c>
      <c r="F76" s="7">
        <v>15.17</v>
      </c>
      <c r="G76" s="7">
        <v>15.17</v>
      </c>
      <c r="H76" s="7"/>
      <c r="I76" s="8">
        <f>IF(C76=E76,0,1)</f>
        <v>0</v>
      </c>
      <c r="J76" s="9">
        <v>639008660</v>
      </c>
      <c r="K76" s="9">
        <f>J76*C76/1000</f>
        <v>9693761.372199999</v>
      </c>
      <c r="L76" s="9">
        <v>73558538</v>
      </c>
      <c r="M76" s="9">
        <v>79716025</v>
      </c>
      <c r="N76" s="9">
        <v>48217940</v>
      </c>
      <c r="O76" s="9">
        <f>L76+M76+N76</f>
        <v>201492503</v>
      </c>
      <c r="P76" s="47">
        <f>O76*E76/1000</f>
        <v>3056641.27051</v>
      </c>
      <c r="Q76" s="9">
        <v>840501163</v>
      </c>
      <c r="R76" s="10">
        <v>76.0271</v>
      </c>
      <c r="S76" s="10">
        <v>23.9729</v>
      </c>
      <c r="T76" s="41"/>
      <c r="U76" s="11">
        <f>IF(I76=1,O76,0)</f>
        <v>0</v>
      </c>
      <c r="V76" s="48">
        <f>E76*U76/1000</f>
        <v>0</v>
      </c>
      <c r="W76" s="49">
        <f>IF(I76=1,J76,0)</f>
        <v>0</v>
      </c>
      <c r="X76" s="48">
        <f>W76*C76/1000</f>
        <v>0</v>
      </c>
      <c r="Y76" s="50"/>
      <c r="Z76" s="49">
        <f>IF(I76=0,O76,0)</f>
        <v>201492503</v>
      </c>
      <c r="AA76" s="49">
        <f>Z76*E76/1000</f>
        <v>3056641.27051</v>
      </c>
      <c r="AB76" s="49">
        <f>IF(I76=0,J76,0)</f>
        <v>639008660</v>
      </c>
      <c r="AC76" s="51">
        <f>AB76*C76/1000</f>
        <v>9693761.372199999</v>
      </c>
      <c r="AD76" s="52"/>
      <c r="AE76" s="53"/>
      <c r="AF76" s="11"/>
      <c r="AG76" s="11"/>
      <c r="AH76" s="11"/>
      <c r="AI76" s="11"/>
      <c r="AJ76" s="11"/>
      <c r="AK76" s="11"/>
      <c r="AL76" s="11"/>
      <c r="AM76" s="11"/>
    </row>
    <row r="77" ht="15" customHeight="1">
      <c r="A77" t="s" s="6">
        <v>166</v>
      </c>
      <c r="B77" t="s" s="6">
        <v>18</v>
      </c>
      <c r="C77" s="7">
        <v>5.6</v>
      </c>
      <c r="D77" s="7">
        <v>5.6</v>
      </c>
      <c r="E77" s="7">
        <v>5.6</v>
      </c>
      <c r="F77" s="7">
        <v>5.6</v>
      </c>
      <c r="G77" s="7">
        <v>5.6</v>
      </c>
      <c r="H77" s="7"/>
      <c r="I77" s="8">
        <f>IF(C77=E77,0,1)</f>
        <v>0</v>
      </c>
      <c r="J77" s="9">
        <v>8010449976</v>
      </c>
      <c r="K77" s="9">
        <f>J77*C77/1000</f>
        <v>44858519.8656</v>
      </c>
      <c r="L77" s="9">
        <v>401370912</v>
      </c>
      <c r="M77" s="9">
        <v>42466200</v>
      </c>
      <c r="N77" s="9">
        <v>131050610</v>
      </c>
      <c r="O77" s="9">
        <f>L77+M77+N77</f>
        <v>574887722</v>
      </c>
      <c r="P77" s="47">
        <f>O77*E77/1000</f>
        <v>3219371.2432</v>
      </c>
      <c r="Q77" s="9">
        <v>8586044220</v>
      </c>
      <c r="R77" s="10">
        <v>93.3044</v>
      </c>
      <c r="S77" s="10">
        <v>6.6956</v>
      </c>
      <c r="T77" s="41"/>
      <c r="U77" s="11">
        <f>IF(I77=1,O77,0)</f>
        <v>0</v>
      </c>
      <c r="V77" s="48">
        <f>E77*U77/1000</f>
        <v>0</v>
      </c>
      <c r="W77" s="49">
        <f>IF(I77=1,J77,0)</f>
        <v>0</v>
      </c>
      <c r="X77" s="48">
        <f>W77*C77/1000</f>
        <v>0</v>
      </c>
      <c r="Y77" s="50"/>
      <c r="Z77" s="49">
        <f>IF(I77=0,O77,0)</f>
        <v>574887722</v>
      </c>
      <c r="AA77" s="49">
        <f>Z77*E77/1000</f>
        <v>3219371.2432</v>
      </c>
      <c r="AB77" s="49">
        <f>IF(I77=0,J77,0)</f>
        <v>8010449976</v>
      </c>
      <c r="AC77" s="51">
        <f>AB77*C77/1000</f>
        <v>44858519.8656</v>
      </c>
      <c r="AD77" s="52"/>
      <c r="AE77" s="53"/>
      <c r="AF77" s="11"/>
      <c r="AG77" s="11"/>
      <c r="AH77" s="11"/>
      <c r="AI77" s="11"/>
      <c r="AJ77" s="11"/>
      <c r="AK77" s="11"/>
      <c r="AL77" s="11"/>
      <c r="AM77" s="11"/>
    </row>
    <row r="78" ht="15" customHeight="1">
      <c r="A78" t="s" s="6">
        <v>168</v>
      </c>
      <c r="B78" t="s" s="6">
        <v>18</v>
      </c>
      <c r="C78" s="7">
        <v>14.29</v>
      </c>
      <c r="D78" s="7">
        <v>0</v>
      </c>
      <c r="E78" s="7">
        <v>26.17</v>
      </c>
      <c r="F78" s="7">
        <v>26.17</v>
      </c>
      <c r="G78" s="7">
        <v>26.17</v>
      </c>
      <c r="H78" s="7"/>
      <c r="I78" s="8">
        <f>IF(C78=E78,0,1)</f>
        <v>1</v>
      </c>
      <c r="J78" s="9">
        <v>1090346881</v>
      </c>
      <c r="K78" s="9">
        <f>J78*C78/1000</f>
        <v>15581056.92949</v>
      </c>
      <c r="L78" s="9">
        <v>31582265</v>
      </c>
      <c r="M78" s="9">
        <v>32850353</v>
      </c>
      <c r="N78" s="9">
        <v>90441270</v>
      </c>
      <c r="O78" s="9">
        <f>L78+M78+N78</f>
        <v>154873888</v>
      </c>
      <c r="P78" s="47">
        <f>O78*E78/1000</f>
        <v>4053049.64896</v>
      </c>
      <c r="Q78" s="9">
        <v>1245220769</v>
      </c>
      <c r="R78" s="10">
        <v>87.5625</v>
      </c>
      <c r="S78" s="10">
        <v>12.4375</v>
      </c>
      <c r="T78" s="41"/>
      <c r="U78" s="11">
        <f>IF(I78=1,O78,0)</f>
        <v>154873888</v>
      </c>
      <c r="V78" s="48">
        <f>E78*U78/1000</f>
        <v>4053049.64896</v>
      </c>
      <c r="W78" s="49">
        <f>IF(I78=1,J78,0)</f>
        <v>1090346881</v>
      </c>
      <c r="X78" s="48">
        <f>W78*C78/1000</f>
        <v>15581056.92949</v>
      </c>
      <c r="Y78" s="50"/>
      <c r="Z78" s="49">
        <f>IF(I78=0,O78,0)</f>
        <v>0</v>
      </c>
      <c r="AA78" s="49">
        <f>Z78*E78/1000</f>
        <v>0</v>
      </c>
      <c r="AB78" s="49">
        <f>IF(I78=0,J78,0)</f>
        <v>0</v>
      </c>
      <c r="AC78" s="51">
        <f>AB78*C78/1000</f>
        <v>0</v>
      </c>
      <c r="AD78" s="52"/>
      <c r="AE78" s="53"/>
      <c r="AF78" s="11"/>
      <c r="AG78" s="11"/>
      <c r="AH78" s="11"/>
      <c r="AI78" s="11"/>
      <c r="AJ78" s="11"/>
      <c r="AK78" s="11"/>
      <c r="AL78" s="11"/>
      <c r="AM78" s="11"/>
    </row>
    <row r="79" ht="15" customHeight="1">
      <c r="A79" t="s" s="6">
        <v>170</v>
      </c>
      <c r="B79" t="s" s="6">
        <v>18</v>
      </c>
      <c r="C79" s="7">
        <v>16.34</v>
      </c>
      <c r="D79" s="7">
        <v>0</v>
      </c>
      <c r="E79" s="7">
        <v>16.34</v>
      </c>
      <c r="F79" s="7">
        <v>16.34</v>
      </c>
      <c r="G79" s="7">
        <v>16.34</v>
      </c>
      <c r="H79" s="7"/>
      <c r="I79" s="8">
        <f>IF(C79=E79,0,1)</f>
        <v>0</v>
      </c>
      <c r="J79" s="9">
        <v>1152346865</v>
      </c>
      <c r="K79" s="9">
        <f>J79*C79/1000</f>
        <v>18829347.7741</v>
      </c>
      <c r="L79" s="9">
        <v>24181703</v>
      </c>
      <c r="M79" s="9">
        <v>21784000</v>
      </c>
      <c r="N79" s="9">
        <v>29269205</v>
      </c>
      <c r="O79" s="9">
        <f>L79+M79+N79</f>
        <v>75234908</v>
      </c>
      <c r="P79" s="47">
        <f>O79*E79/1000</f>
        <v>1229338.39672</v>
      </c>
      <c r="Q79" s="9">
        <v>1227581773</v>
      </c>
      <c r="R79" s="10">
        <v>93.87130000000001</v>
      </c>
      <c r="S79" s="10">
        <v>6.1287</v>
      </c>
      <c r="T79" s="41"/>
      <c r="U79" s="11">
        <f>IF(I79=1,O79,0)</f>
        <v>0</v>
      </c>
      <c r="V79" s="48">
        <f>E79*U79/1000</f>
        <v>0</v>
      </c>
      <c r="W79" s="49">
        <f>IF(I79=1,J79,0)</f>
        <v>0</v>
      </c>
      <c r="X79" s="48">
        <f>W79*C79/1000</f>
        <v>0</v>
      </c>
      <c r="Y79" s="50"/>
      <c r="Z79" s="49">
        <f>IF(I79=0,O79,0)</f>
        <v>75234908</v>
      </c>
      <c r="AA79" s="49">
        <f>Z79*E79/1000</f>
        <v>1229338.39672</v>
      </c>
      <c r="AB79" s="49">
        <f>IF(I79=0,J79,0)</f>
        <v>1152346865</v>
      </c>
      <c r="AC79" s="51">
        <f>AB79*C79/1000</f>
        <v>18829347.7741</v>
      </c>
      <c r="AD79" s="52"/>
      <c r="AE79" s="53"/>
      <c r="AF79" s="11"/>
      <c r="AG79" s="11"/>
      <c r="AH79" s="11"/>
      <c r="AI79" s="11"/>
      <c r="AJ79" s="11"/>
      <c r="AK79" s="11"/>
      <c r="AL79" s="11"/>
      <c r="AM79" s="11"/>
    </row>
    <row r="80" ht="15" customHeight="1">
      <c r="A80" t="s" s="6">
        <v>172</v>
      </c>
      <c r="B80" t="s" s="6">
        <v>18</v>
      </c>
      <c r="C80" s="7">
        <v>12.42</v>
      </c>
      <c r="D80" s="7">
        <v>0</v>
      </c>
      <c r="E80" s="7">
        <v>12.42</v>
      </c>
      <c r="F80" s="7">
        <v>12.42</v>
      </c>
      <c r="G80" s="7">
        <v>12.42</v>
      </c>
      <c r="H80" s="7"/>
      <c r="I80" s="8">
        <f>IF(C80=E80,0,1)</f>
        <v>0</v>
      </c>
      <c r="J80" s="9">
        <v>2689460131</v>
      </c>
      <c r="K80" s="9">
        <f>J80*C80/1000</f>
        <v>33403094.82702</v>
      </c>
      <c r="L80" s="9">
        <v>19309191</v>
      </c>
      <c r="M80" s="9">
        <v>8197800</v>
      </c>
      <c r="N80" s="9">
        <v>61549800</v>
      </c>
      <c r="O80" s="9">
        <f>L80+M80+N80</f>
        <v>89056791</v>
      </c>
      <c r="P80" s="47">
        <f>O80*E80/1000</f>
        <v>1106085.34422</v>
      </c>
      <c r="Q80" s="9">
        <v>2778516922</v>
      </c>
      <c r="R80" s="10">
        <v>96.7948</v>
      </c>
      <c r="S80" s="10">
        <v>3.2052</v>
      </c>
      <c r="T80" s="41"/>
      <c r="U80" s="11">
        <f>IF(I80=1,O80,0)</f>
        <v>0</v>
      </c>
      <c r="V80" s="48">
        <f>E80*U80/1000</f>
        <v>0</v>
      </c>
      <c r="W80" s="49">
        <f>IF(I80=1,J80,0)</f>
        <v>0</v>
      </c>
      <c r="X80" s="48">
        <f>W80*C80/1000</f>
        <v>0</v>
      </c>
      <c r="Y80" s="50"/>
      <c r="Z80" s="49">
        <f>IF(I80=0,O80,0)</f>
        <v>89056791</v>
      </c>
      <c r="AA80" s="49">
        <f>Z80*E80/1000</f>
        <v>1106085.34422</v>
      </c>
      <c r="AB80" s="49">
        <f>IF(I80=0,J80,0)</f>
        <v>2689460131</v>
      </c>
      <c r="AC80" s="51">
        <f>AB80*C80/1000</f>
        <v>33403094.82702</v>
      </c>
      <c r="AD80" s="52"/>
      <c r="AE80" s="53"/>
      <c r="AF80" s="11"/>
      <c r="AG80" s="11"/>
      <c r="AH80" s="11"/>
      <c r="AI80" s="11"/>
      <c r="AJ80" s="11"/>
      <c r="AK80" s="11"/>
      <c r="AL80" s="11"/>
      <c r="AM80" s="11"/>
    </row>
    <row r="81" ht="15" customHeight="1">
      <c r="A81" t="s" s="6">
        <v>174</v>
      </c>
      <c r="B81" t="s" s="6">
        <v>18</v>
      </c>
      <c r="C81" s="7">
        <v>12.29</v>
      </c>
      <c r="D81" s="7">
        <v>0</v>
      </c>
      <c r="E81" s="7">
        <v>12.29</v>
      </c>
      <c r="F81" s="7">
        <v>12.29</v>
      </c>
      <c r="G81" s="7">
        <v>12.29</v>
      </c>
      <c r="H81" s="7"/>
      <c r="I81" s="8">
        <f>IF(C81=E81,0,1)</f>
        <v>0</v>
      </c>
      <c r="J81" s="9">
        <v>4147212836</v>
      </c>
      <c r="K81" s="9">
        <f>J81*C81/1000</f>
        <v>50969245.75444</v>
      </c>
      <c r="L81" s="9">
        <v>200298761</v>
      </c>
      <c r="M81" s="9">
        <v>59455200</v>
      </c>
      <c r="N81" s="9">
        <v>110864520</v>
      </c>
      <c r="O81" s="9">
        <f>L81+M81+N81</f>
        <v>370618481</v>
      </c>
      <c r="P81" s="47">
        <f>O81*E81/1000</f>
        <v>4554901.13149</v>
      </c>
      <c r="Q81" s="9">
        <v>4517831317</v>
      </c>
      <c r="R81" s="10">
        <v>91.79649999999999</v>
      </c>
      <c r="S81" s="10">
        <v>8.2035</v>
      </c>
      <c r="T81" s="41"/>
      <c r="U81" s="11">
        <f>IF(I81=1,O81,0)</f>
        <v>0</v>
      </c>
      <c r="V81" s="48">
        <f>E81*U81/1000</f>
        <v>0</v>
      </c>
      <c r="W81" s="49">
        <f>IF(I81=1,J81,0)</f>
        <v>0</v>
      </c>
      <c r="X81" s="48">
        <f>W81*C81/1000</f>
        <v>0</v>
      </c>
      <c r="Y81" s="50"/>
      <c r="Z81" s="49">
        <f>IF(I81=0,O81,0)</f>
        <v>370618481</v>
      </c>
      <c r="AA81" s="49">
        <f>Z81*E81/1000</f>
        <v>4554901.13149</v>
      </c>
      <c r="AB81" s="49">
        <f>IF(I81=0,J81,0)</f>
        <v>4147212836</v>
      </c>
      <c r="AC81" s="51">
        <f>AB81*C81/1000</f>
        <v>50969245.75444</v>
      </c>
      <c r="AD81" s="52"/>
      <c r="AE81" s="53"/>
      <c r="AF81" s="11"/>
      <c r="AG81" s="11"/>
      <c r="AH81" s="11"/>
      <c r="AI81" s="11"/>
      <c r="AJ81" s="11"/>
      <c r="AK81" s="11"/>
      <c r="AL81" s="11"/>
      <c r="AM81" s="11"/>
    </row>
    <row r="82" ht="15" customHeight="1">
      <c r="A82" t="s" s="6">
        <v>176</v>
      </c>
      <c r="B82" t="s" s="6">
        <v>18</v>
      </c>
      <c r="C82" s="7">
        <v>11.7</v>
      </c>
      <c r="D82" s="7">
        <v>0</v>
      </c>
      <c r="E82" s="7">
        <v>11.7</v>
      </c>
      <c r="F82" s="7">
        <v>11.7</v>
      </c>
      <c r="G82" s="7">
        <v>11.7</v>
      </c>
      <c r="H82" s="7"/>
      <c r="I82" s="8">
        <f>IF(C82=E82,0,1)</f>
        <v>0</v>
      </c>
      <c r="J82" s="9">
        <v>1148768436</v>
      </c>
      <c r="K82" s="9">
        <f>J82*C82/1000</f>
        <v>13440590.7012</v>
      </c>
      <c r="L82" s="9">
        <v>34469014</v>
      </c>
      <c r="M82" s="9">
        <v>28396920</v>
      </c>
      <c r="N82" s="9">
        <v>32010950</v>
      </c>
      <c r="O82" s="9">
        <f>L82+M82+N82</f>
        <v>94876884</v>
      </c>
      <c r="P82" s="47">
        <f>O82*E82/1000</f>
        <v>1110059.5428</v>
      </c>
      <c r="Q82" s="9">
        <v>1243645320</v>
      </c>
      <c r="R82" s="10">
        <v>92.3711</v>
      </c>
      <c r="S82" s="10">
        <v>7.6289</v>
      </c>
      <c r="T82" s="41"/>
      <c r="U82" s="11">
        <f>IF(I82=1,O82,0)</f>
        <v>0</v>
      </c>
      <c r="V82" s="48">
        <f>E82*U82/1000</f>
        <v>0</v>
      </c>
      <c r="W82" s="49">
        <f>IF(I82=1,J82,0)</f>
        <v>0</v>
      </c>
      <c r="X82" s="48">
        <f>W82*C82/1000</f>
        <v>0</v>
      </c>
      <c r="Y82" s="50"/>
      <c r="Z82" s="49">
        <f>IF(I82=0,O82,0)</f>
        <v>94876884</v>
      </c>
      <c r="AA82" s="49">
        <f>Z82*E82/1000</f>
        <v>1110059.5428</v>
      </c>
      <c r="AB82" s="49">
        <f>IF(I82=0,J82,0)</f>
        <v>1148768436</v>
      </c>
      <c r="AC82" s="51">
        <f>AB82*C82/1000</f>
        <v>13440590.7012</v>
      </c>
      <c r="AD82" s="52"/>
      <c r="AE82" s="53"/>
      <c r="AF82" s="11"/>
      <c r="AG82" s="11"/>
      <c r="AH82" s="11"/>
      <c r="AI82" s="11"/>
      <c r="AJ82" s="11"/>
      <c r="AK82" s="11"/>
      <c r="AL82" s="11"/>
      <c r="AM82" s="11"/>
    </row>
    <row r="83" ht="15" customHeight="1">
      <c r="A83" t="s" s="6">
        <v>178</v>
      </c>
      <c r="B83" t="s" s="6">
        <v>18</v>
      </c>
      <c r="C83" s="7">
        <v>15.25</v>
      </c>
      <c r="D83" s="7">
        <v>0</v>
      </c>
      <c r="E83" s="7">
        <v>15.25</v>
      </c>
      <c r="F83" s="7">
        <v>15.25</v>
      </c>
      <c r="G83" s="7">
        <v>15.25</v>
      </c>
      <c r="H83" s="7"/>
      <c r="I83" s="8">
        <f>IF(C83=E83,0,1)</f>
        <v>0</v>
      </c>
      <c r="J83" s="9">
        <v>646668890</v>
      </c>
      <c r="K83" s="9">
        <f>J83*C83/1000</f>
        <v>9861700.5725</v>
      </c>
      <c r="L83" s="9">
        <v>5130715</v>
      </c>
      <c r="M83" s="9">
        <v>3956700</v>
      </c>
      <c r="N83" s="9">
        <v>33986346</v>
      </c>
      <c r="O83" s="9">
        <f>L83+M83+N83</f>
        <v>43073761</v>
      </c>
      <c r="P83" s="47">
        <f>O83*E83/1000</f>
        <v>656874.85525</v>
      </c>
      <c r="Q83" s="9">
        <v>689742651</v>
      </c>
      <c r="R83" s="10">
        <v>93.7551</v>
      </c>
      <c r="S83" s="10">
        <v>6.2449</v>
      </c>
      <c r="T83" s="41"/>
      <c r="U83" s="11">
        <f>IF(I83=1,O83,0)</f>
        <v>0</v>
      </c>
      <c r="V83" s="48">
        <f>E83*U83/1000</f>
        <v>0</v>
      </c>
      <c r="W83" s="49">
        <f>IF(I83=1,J83,0)</f>
        <v>0</v>
      </c>
      <c r="X83" s="48">
        <f>W83*C83/1000</f>
        <v>0</v>
      </c>
      <c r="Y83" s="50"/>
      <c r="Z83" s="49">
        <f>IF(I83=0,O83,0)</f>
        <v>43073761</v>
      </c>
      <c r="AA83" s="49">
        <f>Z83*E83/1000</f>
        <v>656874.85525</v>
      </c>
      <c r="AB83" s="49">
        <f>IF(I83=0,J83,0)</f>
        <v>646668890</v>
      </c>
      <c r="AC83" s="51">
        <f>AB83*C83/1000</f>
        <v>9861700.5725</v>
      </c>
      <c r="AD83" s="52"/>
      <c r="AE83" s="53"/>
      <c r="AF83" s="11"/>
      <c r="AG83" s="11"/>
      <c r="AH83" s="11"/>
      <c r="AI83" s="11"/>
      <c r="AJ83" s="11"/>
      <c r="AK83" s="11"/>
      <c r="AL83" s="11"/>
      <c r="AM83" s="11"/>
    </row>
    <row r="84" ht="15" customHeight="1">
      <c r="A84" t="s" s="6">
        <v>180</v>
      </c>
      <c r="B84" t="s" s="6">
        <v>18</v>
      </c>
      <c r="C84" s="7">
        <v>12.84</v>
      </c>
      <c r="D84" s="7">
        <v>0</v>
      </c>
      <c r="E84" s="7">
        <v>12.84</v>
      </c>
      <c r="F84" s="7">
        <v>12.84</v>
      </c>
      <c r="G84" s="7">
        <v>12.84</v>
      </c>
      <c r="H84" s="7"/>
      <c r="I84" s="8">
        <f>IF(C84=E84,0,1)</f>
        <v>0</v>
      </c>
      <c r="J84" s="9">
        <v>5019247098</v>
      </c>
      <c r="K84" s="9">
        <f>J84*C84/1000</f>
        <v>64447132.73832</v>
      </c>
      <c r="L84" s="9">
        <v>133307722</v>
      </c>
      <c r="M84" s="9">
        <v>2730800</v>
      </c>
      <c r="N84" s="9">
        <v>79925710</v>
      </c>
      <c r="O84" s="9">
        <f>L84+M84+N84</f>
        <v>215964232</v>
      </c>
      <c r="P84" s="47">
        <f>O84*E84/1000</f>
        <v>2772980.73888</v>
      </c>
      <c r="Q84" s="9">
        <v>5235211330</v>
      </c>
      <c r="R84" s="10">
        <v>95.87479999999999</v>
      </c>
      <c r="S84" s="10">
        <v>4.1252</v>
      </c>
      <c r="T84" s="41"/>
      <c r="U84" s="11">
        <f>IF(I84=1,O84,0)</f>
        <v>0</v>
      </c>
      <c r="V84" s="48">
        <f>E84*U84/1000</f>
        <v>0</v>
      </c>
      <c r="W84" s="49">
        <f>IF(I84=1,J84,0)</f>
        <v>0</v>
      </c>
      <c r="X84" s="48">
        <f>W84*C84/1000</f>
        <v>0</v>
      </c>
      <c r="Y84" s="50"/>
      <c r="Z84" s="49">
        <f>IF(I84=0,O84,0)</f>
        <v>215964232</v>
      </c>
      <c r="AA84" s="49">
        <f>Z84*E84/1000</f>
        <v>2772980.73888</v>
      </c>
      <c r="AB84" s="49">
        <f>IF(I84=0,J84,0)</f>
        <v>5019247098</v>
      </c>
      <c r="AC84" s="51">
        <f>AB84*C84/1000</f>
        <v>64447132.73832</v>
      </c>
      <c r="AD84" s="52"/>
      <c r="AE84" s="53"/>
      <c r="AF84" s="11"/>
      <c r="AG84" s="11"/>
      <c r="AH84" s="11"/>
      <c r="AI84" s="11"/>
      <c r="AJ84" s="11"/>
      <c r="AK84" s="11"/>
      <c r="AL84" s="11"/>
      <c r="AM84" s="11"/>
    </row>
    <row r="85" ht="15" customHeight="1">
      <c r="A85" t="s" s="6">
        <v>182</v>
      </c>
      <c r="B85" t="s" s="6">
        <v>18</v>
      </c>
      <c r="C85" s="7">
        <v>15.6</v>
      </c>
      <c r="D85" s="7">
        <v>0</v>
      </c>
      <c r="E85" s="7">
        <v>15.6</v>
      </c>
      <c r="F85" s="7">
        <v>15.6</v>
      </c>
      <c r="G85" s="7">
        <v>15.6</v>
      </c>
      <c r="H85" s="7"/>
      <c r="I85" s="8">
        <f>IF(C85=E85,0,1)</f>
        <v>0</v>
      </c>
      <c r="J85" s="9">
        <v>1898493925</v>
      </c>
      <c r="K85" s="9">
        <f>J85*C85/1000</f>
        <v>29616505.23</v>
      </c>
      <c r="L85" s="9">
        <v>117331045</v>
      </c>
      <c r="M85" s="9">
        <v>55575000</v>
      </c>
      <c r="N85" s="9">
        <v>50784360</v>
      </c>
      <c r="O85" s="9">
        <f>L85+M85+N85</f>
        <v>223690405</v>
      </c>
      <c r="P85" s="47">
        <f>O85*E85/1000</f>
        <v>3489570.318</v>
      </c>
      <c r="Q85" s="9">
        <v>2122184330</v>
      </c>
      <c r="R85" s="10">
        <v>89.4594</v>
      </c>
      <c r="S85" s="10">
        <v>10.5406</v>
      </c>
      <c r="T85" s="41"/>
      <c r="U85" s="11">
        <f>IF(I85=1,O85,0)</f>
        <v>0</v>
      </c>
      <c r="V85" s="48">
        <f>E85*U85/1000</f>
        <v>0</v>
      </c>
      <c r="W85" s="49">
        <f>IF(I85=1,J85,0)</f>
        <v>0</v>
      </c>
      <c r="X85" s="48">
        <f>W85*C85/1000</f>
        <v>0</v>
      </c>
      <c r="Y85" s="50"/>
      <c r="Z85" s="49">
        <f>IF(I85=0,O85,0)</f>
        <v>223690405</v>
      </c>
      <c r="AA85" s="49">
        <f>Z85*E85/1000</f>
        <v>3489570.318</v>
      </c>
      <c r="AB85" s="49">
        <f>IF(I85=0,J85,0)</f>
        <v>1898493925</v>
      </c>
      <c r="AC85" s="51">
        <f>AB85*C85/1000</f>
        <v>29616505.23</v>
      </c>
      <c r="AD85" s="52"/>
      <c r="AE85" s="53"/>
      <c r="AF85" s="11"/>
      <c r="AG85" s="11"/>
      <c r="AH85" s="11"/>
      <c r="AI85" s="11"/>
      <c r="AJ85" s="11"/>
      <c r="AK85" s="11"/>
      <c r="AL85" s="11"/>
      <c r="AM85" s="11"/>
    </row>
    <row r="86" ht="15" customHeight="1">
      <c r="A86" t="s" s="6">
        <v>184</v>
      </c>
      <c r="B86" t="s" s="6">
        <v>18</v>
      </c>
      <c r="C86" s="7">
        <v>13.53</v>
      </c>
      <c r="D86" s="7">
        <v>0</v>
      </c>
      <c r="E86" s="7">
        <v>13.53</v>
      </c>
      <c r="F86" s="7">
        <v>13.53</v>
      </c>
      <c r="G86" s="7">
        <v>13.53</v>
      </c>
      <c r="H86" s="7"/>
      <c r="I86" s="8">
        <f>IF(C86=E86,0,1)</f>
        <v>0</v>
      </c>
      <c r="J86" s="9">
        <v>277076655</v>
      </c>
      <c r="K86" s="9">
        <f>J86*C86/1000</f>
        <v>3748847.14215</v>
      </c>
      <c r="L86" s="9">
        <v>15557234</v>
      </c>
      <c r="M86" s="9">
        <v>4376200</v>
      </c>
      <c r="N86" s="9">
        <v>11897010</v>
      </c>
      <c r="O86" s="9">
        <f>L86+M86+N86</f>
        <v>31830444</v>
      </c>
      <c r="P86" s="47">
        <f>O86*E86/1000</f>
        <v>430665.90732</v>
      </c>
      <c r="Q86" s="9">
        <v>308907099</v>
      </c>
      <c r="R86" s="10">
        <v>89.69580000000001</v>
      </c>
      <c r="S86" s="10">
        <v>10.3042</v>
      </c>
      <c r="T86" s="41"/>
      <c r="U86" s="11">
        <f>IF(I86=1,O86,0)</f>
        <v>0</v>
      </c>
      <c r="V86" s="48">
        <f>E86*U86/1000</f>
        <v>0</v>
      </c>
      <c r="W86" s="49">
        <f>IF(I86=1,J86,0)</f>
        <v>0</v>
      </c>
      <c r="X86" s="48">
        <f>W86*C86/1000</f>
        <v>0</v>
      </c>
      <c r="Y86" s="50"/>
      <c r="Z86" s="49">
        <f>IF(I86=0,O86,0)</f>
        <v>31830444</v>
      </c>
      <c r="AA86" s="49">
        <f>Z86*E86/1000</f>
        <v>430665.90732</v>
      </c>
      <c r="AB86" s="49">
        <f>IF(I86=0,J86,0)</f>
        <v>277076655</v>
      </c>
      <c r="AC86" s="51">
        <f>AB86*C86/1000</f>
        <v>3748847.14215</v>
      </c>
      <c r="AD86" s="52"/>
      <c r="AE86" s="53"/>
      <c r="AF86" s="11"/>
      <c r="AG86" s="11"/>
      <c r="AH86" s="11"/>
      <c r="AI86" s="11"/>
      <c r="AJ86" s="11"/>
      <c r="AK86" s="11"/>
      <c r="AL86" s="11"/>
      <c r="AM86" s="11"/>
    </row>
    <row r="87" ht="15" customHeight="1">
      <c r="A87" t="s" s="6">
        <v>186</v>
      </c>
      <c r="B87" t="s" s="6">
        <v>18</v>
      </c>
      <c r="C87" s="7">
        <v>20.29</v>
      </c>
      <c r="D87" s="7">
        <v>0</v>
      </c>
      <c r="E87" s="7">
        <v>20.29</v>
      </c>
      <c r="F87" s="7">
        <v>20.29</v>
      </c>
      <c r="G87" s="7">
        <v>20.29</v>
      </c>
      <c r="H87" s="7"/>
      <c r="I87" s="8">
        <f>IF(C87=E87,0,1)</f>
        <v>0</v>
      </c>
      <c r="J87" s="9">
        <v>1854873484</v>
      </c>
      <c r="K87" s="9">
        <f>J87*C87/1000</f>
        <v>37635382.99036</v>
      </c>
      <c r="L87" s="9">
        <v>190201616</v>
      </c>
      <c r="M87" s="9">
        <v>106312400</v>
      </c>
      <c r="N87" s="9">
        <v>85219100</v>
      </c>
      <c r="O87" s="9">
        <f>L87+M87+N87</f>
        <v>381733116</v>
      </c>
      <c r="P87" s="47">
        <f>O87*E87/1000</f>
        <v>7745364.92364</v>
      </c>
      <c r="Q87" s="9">
        <v>2236606600</v>
      </c>
      <c r="R87" s="10">
        <v>82.9325</v>
      </c>
      <c r="S87" s="10">
        <v>17.0675</v>
      </c>
      <c r="T87" s="41"/>
      <c r="U87" s="11">
        <f>IF(I87=1,O87,0)</f>
        <v>0</v>
      </c>
      <c r="V87" s="48">
        <f>E87*U87/1000</f>
        <v>0</v>
      </c>
      <c r="W87" s="49">
        <f>IF(I87=1,J87,0)</f>
        <v>0</v>
      </c>
      <c r="X87" s="48">
        <f>W87*C87/1000</f>
        <v>0</v>
      </c>
      <c r="Y87" s="50"/>
      <c r="Z87" s="49">
        <f>IF(I87=0,O87,0)</f>
        <v>381733116</v>
      </c>
      <c r="AA87" s="49">
        <f>Z87*E87/1000</f>
        <v>7745364.92364</v>
      </c>
      <c r="AB87" s="49">
        <f>IF(I87=0,J87,0)</f>
        <v>1854873484</v>
      </c>
      <c r="AC87" s="51">
        <f>AB87*C87/1000</f>
        <v>37635382.99036</v>
      </c>
      <c r="AD87" s="52"/>
      <c r="AE87" s="53"/>
      <c r="AF87" s="11"/>
      <c r="AG87" s="11"/>
      <c r="AH87" s="11"/>
      <c r="AI87" s="11"/>
      <c r="AJ87" s="11"/>
      <c r="AK87" s="11"/>
      <c r="AL87" s="11"/>
      <c r="AM87" s="11"/>
    </row>
    <row r="88" ht="15" customHeight="1">
      <c r="A88" t="s" s="6">
        <v>188</v>
      </c>
      <c r="B88" t="s" s="6">
        <v>18</v>
      </c>
      <c r="C88" s="7">
        <v>8.58</v>
      </c>
      <c r="D88" s="7">
        <v>0</v>
      </c>
      <c r="E88" s="7">
        <v>8.58</v>
      </c>
      <c r="F88" s="7">
        <v>8.58</v>
      </c>
      <c r="G88" s="7">
        <v>8.58</v>
      </c>
      <c r="H88" s="7"/>
      <c r="I88" s="8">
        <f>IF(C88=E88,0,1)</f>
        <v>0</v>
      </c>
      <c r="J88" s="9">
        <v>3283651833</v>
      </c>
      <c r="K88" s="9">
        <f>J88*C88/1000</f>
        <v>28173732.72714</v>
      </c>
      <c r="L88" s="9">
        <v>75085497</v>
      </c>
      <c r="M88" s="9">
        <v>9617400</v>
      </c>
      <c r="N88" s="9">
        <v>31947040</v>
      </c>
      <c r="O88" s="9">
        <f>L88+M88+N88</f>
        <v>116649937</v>
      </c>
      <c r="P88" s="47">
        <f>O88*E88/1000</f>
        <v>1000856.45946</v>
      </c>
      <c r="Q88" s="9">
        <v>3400301770</v>
      </c>
      <c r="R88" s="10">
        <v>96.5694</v>
      </c>
      <c r="S88" s="10">
        <v>3.4306</v>
      </c>
      <c r="T88" s="41"/>
      <c r="U88" s="11">
        <f>IF(I88=1,O88,0)</f>
        <v>0</v>
      </c>
      <c r="V88" s="48">
        <f>E88*U88/1000</f>
        <v>0</v>
      </c>
      <c r="W88" s="49">
        <f>IF(I88=1,J88,0)</f>
        <v>0</v>
      </c>
      <c r="X88" s="48">
        <f>W88*C88/1000</f>
        <v>0</v>
      </c>
      <c r="Y88" s="50"/>
      <c r="Z88" s="49">
        <f>IF(I88=0,O88,0)</f>
        <v>116649937</v>
      </c>
      <c r="AA88" s="49">
        <f>Z88*E88/1000</f>
        <v>1000856.45946</v>
      </c>
      <c r="AB88" s="49">
        <f>IF(I88=0,J88,0)</f>
        <v>3283651833</v>
      </c>
      <c r="AC88" s="51">
        <f>AB88*C88/1000</f>
        <v>28173732.72714</v>
      </c>
      <c r="AD88" s="52"/>
      <c r="AE88" s="53"/>
      <c r="AF88" s="11"/>
      <c r="AG88" s="11"/>
      <c r="AH88" s="11"/>
      <c r="AI88" s="11"/>
      <c r="AJ88" s="11"/>
      <c r="AK88" s="11"/>
      <c r="AL88" s="11"/>
      <c r="AM88" s="11"/>
    </row>
    <row r="89" ht="15" customHeight="1">
      <c r="A89" t="s" s="6">
        <v>190</v>
      </c>
      <c r="B89" t="s" s="6">
        <v>18</v>
      </c>
      <c r="C89" s="7">
        <v>16.53</v>
      </c>
      <c r="D89" s="7">
        <v>0</v>
      </c>
      <c r="E89" s="7">
        <v>16.53</v>
      </c>
      <c r="F89" s="7">
        <v>16.53</v>
      </c>
      <c r="G89" s="7">
        <v>16.53</v>
      </c>
      <c r="H89" s="7"/>
      <c r="I89" s="8">
        <f>IF(C89=E89,0,1)</f>
        <v>0</v>
      </c>
      <c r="J89" s="9">
        <v>1622752362</v>
      </c>
      <c r="K89" s="9">
        <f>J89*C89/1000</f>
        <v>26824096.54386</v>
      </c>
      <c r="L89" s="9">
        <v>111544408</v>
      </c>
      <c r="M89" s="9">
        <v>53956800</v>
      </c>
      <c r="N89" s="9">
        <v>72811142</v>
      </c>
      <c r="O89" s="9">
        <f>L89+M89+N89</f>
        <v>238312350</v>
      </c>
      <c r="P89" s="47">
        <f>O89*E89/1000</f>
        <v>3939303.1455</v>
      </c>
      <c r="Q89" s="9">
        <v>1861064712</v>
      </c>
      <c r="R89" s="10">
        <v>87.1948</v>
      </c>
      <c r="S89" s="10">
        <v>12.8052</v>
      </c>
      <c r="T89" s="41"/>
      <c r="U89" s="11">
        <f>IF(I89=1,O89,0)</f>
        <v>0</v>
      </c>
      <c r="V89" s="48">
        <f>E89*U89/1000</f>
        <v>0</v>
      </c>
      <c r="W89" s="49">
        <f>IF(I89=1,J89,0)</f>
        <v>0</v>
      </c>
      <c r="X89" s="48">
        <f>W89*C89/1000</f>
        <v>0</v>
      </c>
      <c r="Y89" s="50"/>
      <c r="Z89" s="49">
        <f>IF(I89=0,O89,0)</f>
        <v>238312350</v>
      </c>
      <c r="AA89" s="49">
        <f>Z89*E89/1000</f>
        <v>3939303.1455</v>
      </c>
      <c r="AB89" s="49">
        <f>IF(I89=0,J89,0)</f>
        <v>1622752362</v>
      </c>
      <c r="AC89" s="51">
        <f>AB89*C89/1000</f>
        <v>26824096.54386</v>
      </c>
      <c r="AD89" s="52"/>
      <c r="AE89" s="53"/>
      <c r="AF89" s="11"/>
      <c r="AG89" s="11"/>
      <c r="AH89" s="11"/>
      <c r="AI89" s="11"/>
      <c r="AJ89" s="11"/>
      <c r="AK89" s="11"/>
      <c r="AL89" s="11"/>
      <c r="AM89" s="11"/>
    </row>
    <row r="90" ht="15" customHeight="1">
      <c r="A90" t="s" s="6">
        <v>192</v>
      </c>
      <c r="B90" t="s" s="6">
        <v>18</v>
      </c>
      <c r="C90" s="7">
        <v>15.39</v>
      </c>
      <c r="D90" s="7">
        <v>0</v>
      </c>
      <c r="E90" s="7">
        <v>15.39</v>
      </c>
      <c r="F90" s="7">
        <v>15.39</v>
      </c>
      <c r="G90" s="7">
        <v>15.39</v>
      </c>
      <c r="H90" s="7"/>
      <c r="I90" s="8">
        <f>IF(C90=E90,0,1)</f>
        <v>0</v>
      </c>
      <c r="J90" s="9">
        <v>3658935702</v>
      </c>
      <c r="K90" s="9">
        <f>J90*C90/1000</f>
        <v>56311020.45378</v>
      </c>
      <c r="L90" s="9">
        <v>271013298</v>
      </c>
      <c r="M90" s="9">
        <v>111006700</v>
      </c>
      <c r="N90" s="9">
        <v>100704435</v>
      </c>
      <c r="O90" s="9">
        <f>L90+M90+N90</f>
        <v>482724433</v>
      </c>
      <c r="P90" s="47">
        <f>O90*E90/1000</f>
        <v>7429129.02387</v>
      </c>
      <c r="Q90" s="9">
        <v>4141660135</v>
      </c>
      <c r="R90" s="10">
        <v>88.3447</v>
      </c>
      <c r="S90" s="10">
        <v>11.6553</v>
      </c>
      <c r="T90" s="41"/>
      <c r="U90" s="11">
        <f>IF(I90=1,O90,0)</f>
        <v>0</v>
      </c>
      <c r="V90" s="48">
        <f>E90*U90/1000</f>
        <v>0</v>
      </c>
      <c r="W90" s="49">
        <f>IF(I90=1,J90,0)</f>
        <v>0</v>
      </c>
      <c r="X90" s="48">
        <f>W90*C90/1000</f>
        <v>0</v>
      </c>
      <c r="Y90" s="50"/>
      <c r="Z90" s="49">
        <f>IF(I90=0,O90,0)</f>
        <v>482724433</v>
      </c>
      <c r="AA90" s="49">
        <f>Z90*E90/1000</f>
        <v>7429129.02387</v>
      </c>
      <c r="AB90" s="49">
        <f>IF(I90=0,J90,0)</f>
        <v>3658935702</v>
      </c>
      <c r="AC90" s="51">
        <f>AB90*C90/1000</f>
        <v>56311020.45378</v>
      </c>
      <c r="AD90" s="52"/>
      <c r="AE90" s="53"/>
      <c r="AF90" s="11"/>
      <c r="AG90" s="11"/>
      <c r="AH90" s="11"/>
      <c r="AI90" s="11"/>
      <c r="AJ90" s="11"/>
      <c r="AK90" s="11"/>
      <c r="AL90" s="11"/>
      <c r="AM90" s="11"/>
    </row>
    <row r="91" ht="15" customHeight="1">
      <c r="A91" t="s" s="6">
        <v>194</v>
      </c>
      <c r="B91" t="s" s="6">
        <v>18</v>
      </c>
      <c r="C91" s="7">
        <v>3.03</v>
      </c>
      <c r="D91" s="7">
        <v>0</v>
      </c>
      <c r="E91" s="7">
        <v>3.03</v>
      </c>
      <c r="F91" s="7">
        <v>3.03</v>
      </c>
      <c r="G91" s="7">
        <v>3.03</v>
      </c>
      <c r="H91" s="7"/>
      <c r="I91" s="8">
        <f>IF(C91=E91,0,1)</f>
        <v>0</v>
      </c>
      <c r="J91" s="9">
        <v>9977341579</v>
      </c>
      <c r="K91" s="9">
        <f>J91*C91/1000</f>
        <v>30231344.98437</v>
      </c>
      <c r="L91" s="9">
        <v>417307609</v>
      </c>
      <c r="M91" s="9">
        <v>6998700</v>
      </c>
      <c r="N91" s="9">
        <v>204244104</v>
      </c>
      <c r="O91" s="9">
        <f>L91+M91+N91</f>
        <v>628550413</v>
      </c>
      <c r="P91" s="47">
        <f>O91*E91/1000</f>
        <v>1904507.75139</v>
      </c>
      <c r="Q91" s="9">
        <v>10605891992</v>
      </c>
      <c r="R91" s="10">
        <v>94.0736</v>
      </c>
      <c r="S91" s="10">
        <v>5.9264</v>
      </c>
      <c r="T91" s="41"/>
      <c r="U91" s="11">
        <f>IF(I91=1,O91,0)</f>
        <v>0</v>
      </c>
      <c r="V91" s="48">
        <f>E91*U91/1000</f>
        <v>0</v>
      </c>
      <c r="W91" s="49">
        <f>IF(I91=1,J91,0)</f>
        <v>0</v>
      </c>
      <c r="X91" s="48">
        <f>W91*C91/1000</f>
        <v>0</v>
      </c>
      <c r="Y91" s="50"/>
      <c r="Z91" s="49">
        <f>IF(I91=0,O91,0)</f>
        <v>628550413</v>
      </c>
      <c r="AA91" s="49">
        <f>Z91*E91/1000</f>
        <v>1904507.75139</v>
      </c>
      <c r="AB91" s="49">
        <f>IF(I91=0,J91,0)</f>
        <v>9977341579</v>
      </c>
      <c r="AC91" s="51">
        <f>AB91*C91/1000</f>
        <v>30231344.98437</v>
      </c>
      <c r="AD91" s="52"/>
      <c r="AE91" s="53"/>
      <c r="AF91" s="11"/>
      <c r="AG91" s="11"/>
      <c r="AH91" s="11"/>
      <c r="AI91" s="11"/>
      <c r="AJ91" s="11"/>
      <c r="AK91" s="11"/>
      <c r="AL91" s="11"/>
      <c r="AM91" s="11"/>
    </row>
    <row r="92" ht="15" customHeight="1">
      <c r="A92" t="s" s="6">
        <v>196</v>
      </c>
      <c r="B92" t="s" s="6">
        <v>18</v>
      </c>
      <c r="C92" s="7">
        <v>7.93</v>
      </c>
      <c r="D92" s="7">
        <v>0</v>
      </c>
      <c r="E92" s="7">
        <v>7.93</v>
      </c>
      <c r="F92" s="7">
        <v>7.93</v>
      </c>
      <c r="G92" s="7">
        <v>7.93</v>
      </c>
      <c r="H92" s="7"/>
      <c r="I92" s="8">
        <f>IF(C92=E92,0,1)</f>
        <v>0</v>
      </c>
      <c r="J92" s="9">
        <v>530943817</v>
      </c>
      <c r="K92" s="9">
        <f>J92*C92/1000</f>
        <v>4210384.46881</v>
      </c>
      <c r="L92" s="9">
        <v>18304883</v>
      </c>
      <c r="M92" s="9">
        <v>0</v>
      </c>
      <c r="N92" s="9">
        <v>11827908</v>
      </c>
      <c r="O92" s="9">
        <f>L92+M92+N92</f>
        <v>30132791</v>
      </c>
      <c r="P92" s="47">
        <f>O92*E92/1000</f>
        <v>238953.03263</v>
      </c>
      <c r="Q92" s="9">
        <v>561076608</v>
      </c>
      <c r="R92" s="10">
        <v>94.62949999999999</v>
      </c>
      <c r="S92" s="10">
        <v>5.3705</v>
      </c>
      <c r="T92" s="41"/>
      <c r="U92" s="11">
        <f>IF(I92=1,O92,0)</f>
        <v>0</v>
      </c>
      <c r="V92" s="48">
        <f>E92*U92/1000</f>
        <v>0</v>
      </c>
      <c r="W92" s="49">
        <f>IF(I92=1,J92,0)</f>
        <v>0</v>
      </c>
      <c r="X92" s="48">
        <f>W92*C92/1000</f>
        <v>0</v>
      </c>
      <c r="Y92" s="50"/>
      <c r="Z92" s="49">
        <f>IF(I92=0,O92,0)</f>
        <v>30132791</v>
      </c>
      <c r="AA92" s="49">
        <f>Z92*E92/1000</f>
        <v>238953.03263</v>
      </c>
      <c r="AB92" s="49">
        <f>IF(I92=0,J92,0)</f>
        <v>530943817</v>
      </c>
      <c r="AC92" s="51">
        <f>AB92*C92/1000</f>
        <v>4210384.46881</v>
      </c>
      <c r="AD92" s="52"/>
      <c r="AE92" s="53"/>
      <c r="AF92" s="11"/>
      <c r="AG92" s="11"/>
      <c r="AH92" s="11"/>
      <c r="AI92" s="11"/>
      <c r="AJ92" s="11"/>
      <c r="AK92" s="11"/>
      <c r="AL92" s="11"/>
      <c r="AM92" s="11"/>
    </row>
    <row r="93" ht="15" customHeight="1">
      <c r="A93" t="s" s="6">
        <v>198</v>
      </c>
      <c r="B93" t="s" s="6">
        <v>18</v>
      </c>
      <c r="C93" s="7">
        <v>7.9</v>
      </c>
      <c r="D93" s="7">
        <v>7.9</v>
      </c>
      <c r="E93" s="7">
        <v>12.92</v>
      </c>
      <c r="F93" s="7">
        <v>12.92</v>
      </c>
      <c r="G93" s="7">
        <v>12.92</v>
      </c>
      <c r="H93" s="7"/>
      <c r="I93" s="8">
        <f>IF(C93=E93,0,1)</f>
        <v>1</v>
      </c>
      <c r="J93" s="9">
        <v>145582740</v>
      </c>
      <c r="K93" s="9">
        <f>J93*C93/1000</f>
        <v>1150103.646</v>
      </c>
      <c r="L93" s="9">
        <v>8992964</v>
      </c>
      <c r="M93" s="9">
        <v>479291040</v>
      </c>
      <c r="N93" s="9">
        <v>328048730</v>
      </c>
      <c r="O93" s="9">
        <f>L93+M93+N93</f>
        <v>816332734</v>
      </c>
      <c r="P93" s="47">
        <f>O93*E93/1000</f>
        <v>10547018.92328</v>
      </c>
      <c r="Q93" s="9">
        <v>962226074</v>
      </c>
      <c r="R93" s="10">
        <v>15.1621</v>
      </c>
      <c r="S93" s="10">
        <v>84.8379</v>
      </c>
      <c r="T93" s="41"/>
      <c r="U93" s="11">
        <f>IF(I93=1,O93,0)</f>
        <v>816332734</v>
      </c>
      <c r="V93" s="48">
        <f>E93*U93/1000</f>
        <v>10547018.92328</v>
      </c>
      <c r="W93" s="49">
        <f>IF(I93=1,J93,0)</f>
        <v>145582740</v>
      </c>
      <c r="X93" s="48">
        <f>W93*C93/1000</f>
        <v>1150103.646</v>
      </c>
      <c r="Y93" s="50"/>
      <c r="Z93" s="49">
        <f>IF(I93=0,O93,0)</f>
        <v>0</v>
      </c>
      <c r="AA93" s="49">
        <f>Z93*E93/1000</f>
        <v>0</v>
      </c>
      <c r="AB93" s="49">
        <f>IF(I93=0,J93,0)</f>
        <v>0</v>
      </c>
      <c r="AC93" s="51">
        <f>AB93*C93/1000</f>
        <v>0</v>
      </c>
      <c r="AD93" s="52"/>
      <c r="AE93" s="53"/>
      <c r="AF93" s="11"/>
      <c r="AG93" s="11"/>
      <c r="AH93" s="11"/>
      <c r="AI93" s="11"/>
      <c r="AJ93" s="11"/>
      <c r="AK93" s="11"/>
      <c r="AL93" s="11"/>
      <c r="AM93" s="11"/>
    </row>
    <row r="94" ht="15" customHeight="1">
      <c r="A94" t="s" s="6">
        <v>200</v>
      </c>
      <c r="B94" t="s" s="6">
        <v>18</v>
      </c>
      <c r="C94" s="7">
        <v>15.7</v>
      </c>
      <c r="D94" s="7">
        <v>0</v>
      </c>
      <c r="E94" s="7">
        <v>15.7</v>
      </c>
      <c r="F94" s="7">
        <v>15.7</v>
      </c>
      <c r="G94" s="7">
        <v>15.7</v>
      </c>
      <c r="H94" s="7"/>
      <c r="I94" s="8">
        <f>IF(C94=E94,0,1)</f>
        <v>0</v>
      </c>
      <c r="J94" s="9">
        <v>919350870</v>
      </c>
      <c r="K94" s="9">
        <f>J94*C94/1000</f>
        <v>14433808.659</v>
      </c>
      <c r="L94" s="9">
        <v>57655166</v>
      </c>
      <c r="M94" s="9">
        <v>15861495</v>
      </c>
      <c r="N94" s="9">
        <v>15856220</v>
      </c>
      <c r="O94" s="9">
        <f>L94+M94+N94</f>
        <v>89372881</v>
      </c>
      <c r="P94" s="47">
        <f>O94*E94/1000</f>
        <v>1403154.2317</v>
      </c>
      <c r="Q94" s="9">
        <v>1008723751</v>
      </c>
      <c r="R94" s="10">
        <v>91.14</v>
      </c>
      <c r="S94" s="10">
        <v>8.859999999999999</v>
      </c>
      <c r="T94" s="41"/>
      <c r="U94" s="11">
        <f>IF(I94=1,O94,0)</f>
        <v>0</v>
      </c>
      <c r="V94" s="48">
        <f>E94*U94/1000</f>
        <v>0</v>
      </c>
      <c r="W94" s="49">
        <f>IF(I94=1,J94,0)</f>
        <v>0</v>
      </c>
      <c r="X94" s="48">
        <f>W94*C94/1000</f>
        <v>0</v>
      </c>
      <c r="Y94" s="50"/>
      <c r="Z94" s="49">
        <f>IF(I94=0,O94,0)</f>
        <v>89372881</v>
      </c>
      <c r="AA94" s="49">
        <f>Z94*E94/1000</f>
        <v>1403154.2317</v>
      </c>
      <c r="AB94" s="49">
        <f>IF(I94=0,J94,0)</f>
        <v>919350870</v>
      </c>
      <c r="AC94" s="51">
        <f>AB94*C94/1000</f>
        <v>14433808.659</v>
      </c>
      <c r="AD94" s="52"/>
      <c r="AE94" s="53"/>
      <c r="AF94" s="11"/>
      <c r="AG94" s="11"/>
      <c r="AH94" s="11"/>
      <c r="AI94" s="11"/>
      <c r="AJ94" s="11"/>
      <c r="AK94" s="11"/>
      <c r="AL94" s="11"/>
      <c r="AM94" s="11"/>
    </row>
    <row r="95" ht="15" customHeight="1">
      <c r="A95" t="s" s="6">
        <v>202</v>
      </c>
      <c r="B95" t="s" s="6">
        <v>18</v>
      </c>
      <c r="C95" s="7">
        <v>10.36</v>
      </c>
      <c r="D95" s="7">
        <v>0</v>
      </c>
      <c r="E95" s="7">
        <v>24.04</v>
      </c>
      <c r="F95" s="7">
        <v>24.04</v>
      </c>
      <c r="G95" s="7">
        <v>24.04</v>
      </c>
      <c r="H95" s="7"/>
      <c r="I95" s="8">
        <f>IF(C95=E95,0,1)</f>
        <v>1</v>
      </c>
      <c r="J95" s="9">
        <v>5054546645</v>
      </c>
      <c r="K95" s="9">
        <f>J95*C95/1000</f>
        <v>52365103.2422</v>
      </c>
      <c r="L95" s="9">
        <v>753235855</v>
      </c>
      <c r="M95" s="9">
        <v>969160550</v>
      </c>
      <c r="N95" s="9">
        <v>506075700</v>
      </c>
      <c r="O95" s="9">
        <f>L95+M95+N95</f>
        <v>2228472105</v>
      </c>
      <c r="P95" s="47">
        <f>O95*E95/1000</f>
        <v>53572469.4042</v>
      </c>
      <c r="Q95" s="9">
        <v>7283018750</v>
      </c>
      <c r="R95" s="10">
        <v>69.40179999999999</v>
      </c>
      <c r="S95" s="10">
        <v>30.5982</v>
      </c>
      <c r="T95" s="41"/>
      <c r="U95" s="11">
        <f>IF(I95=1,O95,0)</f>
        <v>2228472105</v>
      </c>
      <c r="V95" s="48">
        <f>E95*U95/1000</f>
        <v>53572469.4042</v>
      </c>
      <c r="W95" s="49">
        <f>IF(I95=1,J95,0)</f>
        <v>5054546645</v>
      </c>
      <c r="X95" s="48">
        <f>W95*C95/1000</f>
        <v>52365103.2422</v>
      </c>
      <c r="Y95" s="50"/>
      <c r="Z95" s="49">
        <f>IF(I95=0,O95,0)</f>
        <v>0</v>
      </c>
      <c r="AA95" s="49">
        <f>Z95*E95/1000</f>
        <v>0</v>
      </c>
      <c r="AB95" s="49">
        <f>IF(I95=0,J95,0)</f>
        <v>0</v>
      </c>
      <c r="AC95" s="51">
        <f>AB95*C95/1000</f>
        <v>0</v>
      </c>
      <c r="AD95" s="52"/>
      <c r="AE95" s="53"/>
      <c r="AF95" s="11"/>
      <c r="AG95" s="11"/>
      <c r="AH95" s="11"/>
      <c r="AI95" s="11"/>
      <c r="AJ95" s="11"/>
      <c r="AK95" s="11"/>
      <c r="AL95" s="11"/>
      <c r="AM95" s="11"/>
    </row>
    <row r="96" ht="15" customHeight="1">
      <c r="A96" t="s" s="6">
        <v>204</v>
      </c>
      <c r="B96" t="s" s="6">
        <v>18</v>
      </c>
      <c r="C96" s="7">
        <v>10.22</v>
      </c>
      <c r="D96" s="7">
        <v>0</v>
      </c>
      <c r="E96" s="7">
        <v>20.39</v>
      </c>
      <c r="F96" s="7">
        <v>20.39</v>
      </c>
      <c r="G96" s="7">
        <v>20.39</v>
      </c>
      <c r="H96" s="7"/>
      <c r="I96" s="8">
        <f>IF(C96=E96,0,1)</f>
        <v>1</v>
      </c>
      <c r="J96" s="9">
        <v>2322148470</v>
      </c>
      <c r="K96" s="9">
        <f>J96*C96/1000</f>
        <v>23732357.3634</v>
      </c>
      <c r="L96" s="9">
        <v>273671936</v>
      </c>
      <c r="M96" s="9">
        <v>34234880</v>
      </c>
      <c r="N96" s="9">
        <v>72869850</v>
      </c>
      <c r="O96" s="9">
        <f>L96+M96+N96</f>
        <v>380776666</v>
      </c>
      <c r="P96" s="47">
        <f>O96*E96/1000</f>
        <v>7764036.21974</v>
      </c>
      <c r="Q96" s="9">
        <v>2702925136</v>
      </c>
      <c r="R96" s="10">
        <v>85.91240000000001</v>
      </c>
      <c r="S96" s="10">
        <v>14.0876</v>
      </c>
      <c r="T96" s="41"/>
      <c r="U96" s="11">
        <f>IF(I96=1,O96,0)</f>
        <v>380776666</v>
      </c>
      <c r="V96" s="48">
        <f>E96*U96/1000</f>
        <v>7764036.21974</v>
      </c>
      <c r="W96" s="49">
        <f>IF(I96=1,J96,0)</f>
        <v>2322148470</v>
      </c>
      <c r="X96" s="48">
        <f>W96*C96/1000</f>
        <v>23732357.3634</v>
      </c>
      <c r="Y96" s="50"/>
      <c r="Z96" s="49">
        <f>IF(I96=0,O96,0)</f>
        <v>0</v>
      </c>
      <c r="AA96" s="49">
        <f>Z96*E96/1000</f>
        <v>0</v>
      </c>
      <c r="AB96" s="49">
        <f>IF(I96=0,J96,0)</f>
        <v>0</v>
      </c>
      <c r="AC96" s="51">
        <f>AB96*C96/1000</f>
        <v>0</v>
      </c>
      <c r="AD96" s="52"/>
      <c r="AE96" s="53"/>
      <c r="AF96" s="11"/>
      <c r="AG96" s="11"/>
      <c r="AH96" s="11"/>
      <c r="AI96" s="11"/>
      <c r="AJ96" s="11"/>
      <c r="AK96" s="11"/>
      <c r="AL96" s="11"/>
      <c r="AM96" s="11"/>
    </row>
    <row r="97" ht="15" customHeight="1">
      <c r="A97" t="s" s="6">
        <v>206</v>
      </c>
      <c r="B97" t="s" s="6">
        <v>18</v>
      </c>
      <c r="C97" s="7">
        <v>12.62</v>
      </c>
      <c r="D97" s="7">
        <v>0</v>
      </c>
      <c r="E97" s="7">
        <v>27.03</v>
      </c>
      <c r="F97" s="7">
        <v>27.03</v>
      </c>
      <c r="G97" s="7">
        <v>27.03</v>
      </c>
      <c r="H97" s="7"/>
      <c r="I97" s="8">
        <f>IF(C97=E97,0,1)</f>
        <v>1</v>
      </c>
      <c r="J97" s="9">
        <v>6130460507</v>
      </c>
      <c r="K97" s="9">
        <f>J97*C97/1000</f>
        <v>77366411.59834</v>
      </c>
      <c r="L97" s="9">
        <v>770369371</v>
      </c>
      <c r="M97" s="9">
        <v>463424500</v>
      </c>
      <c r="N97" s="9">
        <v>262094970</v>
      </c>
      <c r="O97" s="9">
        <f>L97+M97+N97</f>
        <v>1495888841</v>
      </c>
      <c r="P97" s="47">
        <f>O97*E97/1000</f>
        <v>40433875.37223</v>
      </c>
      <c r="Q97" s="9">
        <v>7626349348</v>
      </c>
      <c r="R97" s="10">
        <v>80.3853</v>
      </c>
      <c r="S97" s="10">
        <v>19.6147</v>
      </c>
      <c r="T97" s="41"/>
      <c r="U97" s="11">
        <f>IF(I97=1,O97,0)</f>
        <v>1495888841</v>
      </c>
      <c r="V97" s="48">
        <f>E97*U97/1000</f>
        <v>40433875.37223</v>
      </c>
      <c r="W97" s="49">
        <f>IF(I97=1,J97,0)</f>
        <v>6130460507</v>
      </c>
      <c r="X97" s="48">
        <f>W97*C97/1000</f>
        <v>77366411.59834</v>
      </c>
      <c r="Y97" s="50"/>
      <c r="Z97" s="49">
        <f>IF(I97=0,O97,0)</f>
        <v>0</v>
      </c>
      <c r="AA97" s="49">
        <f>Z97*E97/1000</f>
        <v>0</v>
      </c>
      <c r="AB97" s="49">
        <f>IF(I97=0,J97,0)</f>
        <v>0</v>
      </c>
      <c r="AC97" s="51">
        <f>AB97*C97/1000</f>
        <v>0</v>
      </c>
      <c r="AD97" s="52"/>
      <c r="AE97" s="53"/>
      <c r="AF97" s="11"/>
      <c r="AG97" s="11"/>
      <c r="AH97" s="11"/>
      <c r="AI97" s="11"/>
      <c r="AJ97" s="11"/>
      <c r="AK97" s="11"/>
      <c r="AL97" s="11"/>
      <c r="AM97" s="11"/>
    </row>
    <row r="98" ht="15" customHeight="1">
      <c r="A98" t="s" s="6">
        <v>208</v>
      </c>
      <c r="B98" t="s" s="6">
        <v>18</v>
      </c>
      <c r="C98" s="7">
        <v>8.050000000000001</v>
      </c>
      <c r="D98" s="7">
        <v>8.050000000000001</v>
      </c>
      <c r="E98" s="7">
        <v>8.050000000000001</v>
      </c>
      <c r="F98" s="7">
        <v>8.050000000000001</v>
      </c>
      <c r="G98" s="7">
        <v>8.050000000000001</v>
      </c>
      <c r="H98" s="7"/>
      <c r="I98" s="8">
        <f>IF(C98=E98,0,1)</f>
        <v>0</v>
      </c>
      <c r="J98" s="9">
        <v>13270394683</v>
      </c>
      <c r="K98" s="9">
        <f>J98*C98/1000</f>
        <v>106826677.19815</v>
      </c>
      <c r="L98" s="9">
        <v>702975407</v>
      </c>
      <c r="M98" s="9">
        <v>99710000</v>
      </c>
      <c r="N98" s="9">
        <v>296782030</v>
      </c>
      <c r="O98" s="9">
        <f>L98+M98+N98</f>
        <v>1099467437</v>
      </c>
      <c r="P98" s="47">
        <f>O98*E98/1000</f>
        <v>8850712.86785</v>
      </c>
      <c r="Q98" s="9">
        <v>14373944820</v>
      </c>
      <c r="R98" s="10">
        <v>92.351</v>
      </c>
      <c r="S98" s="10">
        <v>7.649</v>
      </c>
      <c r="T98" s="41"/>
      <c r="U98" s="11">
        <f>IF(I98=1,O98,0)</f>
        <v>0</v>
      </c>
      <c r="V98" s="48">
        <f>E98*U98/1000</f>
        <v>0</v>
      </c>
      <c r="W98" s="49">
        <f>IF(I98=1,J98,0)</f>
        <v>0</v>
      </c>
      <c r="X98" s="48">
        <f>W98*C98/1000</f>
        <v>0</v>
      </c>
      <c r="Y98" s="50"/>
      <c r="Z98" s="49">
        <f>IF(I98=0,O98,0)</f>
        <v>1099467437</v>
      </c>
      <c r="AA98" s="49">
        <f>Z98*E98/1000</f>
        <v>8850712.86785</v>
      </c>
      <c r="AB98" s="49">
        <f>IF(I98=0,J98,0)</f>
        <v>13270394683</v>
      </c>
      <c r="AC98" s="51">
        <f>AB98*C98/1000</f>
        <v>106826677.19815</v>
      </c>
      <c r="AD98" s="52"/>
      <c r="AE98" s="53"/>
      <c r="AF98" s="11"/>
      <c r="AG98" s="11"/>
      <c r="AH98" s="11"/>
      <c r="AI98" s="11"/>
      <c r="AJ98" s="11"/>
      <c r="AK98" s="11"/>
      <c r="AL98" s="11"/>
      <c r="AM98" s="11"/>
    </row>
    <row r="99" ht="15" customHeight="1">
      <c r="A99" t="s" s="6">
        <v>210</v>
      </c>
      <c r="B99" t="s" s="6">
        <v>18</v>
      </c>
      <c r="C99" s="7">
        <v>17.61</v>
      </c>
      <c r="D99" s="7">
        <v>0</v>
      </c>
      <c r="E99" s="7">
        <v>17.61</v>
      </c>
      <c r="F99" s="7">
        <v>17.61</v>
      </c>
      <c r="G99" s="7">
        <v>17.61</v>
      </c>
      <c r="H99" s="7"/>
      <c r="I99" s="8">
        <f>IF(C99=E99,0,1)</f>
        <v>0</v>
      </c>
      <c r="J99" s="9">
        <v>2699993971</v>
      </c>
      <c r="K99" s="9">
        <f>J99*C99/1000</f>
        <v>47546893.82931</v>
      </c>
      <c r="L99" s="9">
        <v>306430216</v>
      </c>
      <c r="M99" s="9">
        <v>182571500</v>
      </c>
      <c r="N99" s="9">
        <v>232823467</v>
      </c>
      <c r="O99" s="9">
        <f>L99+M99+N99</f>
        <v>721825183</v>
      </c>
      <c r="P99" s="47">
        <f>O99*E99/1000</f>
        <v>12711341.47263</v>
      </c>
      <c r="Q99" s="9">
        <v>3421819154</v>
      </c>
      <c r="R99" s="10">
        <v>78.90519999999999</v>
      </c>
      <c r="S99" s="10">
        <v>21.0948</v>
      </c>
      <c r="T99" s="41"/>
      <c r="U99" s="11">
        <f>IF(I99=1,O99,0)</f>
        <v>0</v>
      </c>
      <c r="V99" s="48">
        <f>E99*U99/1000</f>
        <v>0</v>
      </c>
      <c r="W99" s="49">
        <f>IF(I99=1,J99,0)</f>
        <v>0</v>
      </c>
      <c r="X99" s="48">
        <f>W99*C99/1000</f>
        <v>0</v>
      </c>
      <c r="Y99" s="50"/>
      <c r="Z99" s="49">
        <f>IF(I99=0,O99,0)</f>
        <v>721825183</v>
      </c>
      <c r="AA99" s="49">
        <f>Z99*E99/1000</f>
        <v>12711341.47263</v>
      </c>
      <c r="AB99" s="49">
        <f>IF(I99=0,J99,0)</f>
        <v>2699993971</v>
      </c>
      <c r="AC99" s="51">
        <f>AB99*C99/1000</f>
        <v>47546893.82931</v>
      </c>
      <c r="AD99" s="52"/>
      <c r="AE99" s="53"/>
      <c r="AF99" s="11"/>
      <c r="AG99" s="11"/>
      <c r="AH99" s="11"/>
      <c r="AI99" s="11"/>
      <c r="AJ99" s="11"/>
      <c r="AK99" s="11"/>
      <c r="AL99" s="11"/>
      <c r="AM99" s="11"/>
    </row>
    <row r="100" ht="15" customHeight="1">
      <c r="A100" t="s" s="6">
        <v>212</v>
      </c>
      <c r="B100" t="s" s="6">
        <v>18</v>
      </c>
      <c r="C100" s="7">
        <v>8.82</v>
      </c>
      <c r="D100" s="7">
        <v>0</v>
      </c>
      <c r="E100" s="7">
        <v>20.12</v>
      </c>
      <c r="F100" s="7">
        <v>20.12</v>
      </c>
      <c r="G100" s="7">
        <v>20.12</v>
      </c>
      <c r="H100" s="7"/>
      <c r="I100" s="8">
        <f>IF(C100=E100,0,1)</f>
        <v>1</v>
      </c>
      <c r="J100" s="9">
        <v>64778094</v>
      </c>
      <c r="K100" s="9">
        <f>J100*C100/1000</f>
        <v>571342.78908</v>
      </c>
      <c r="L100" s="9">
        <v>1228324</v>
      </c>
      <c r="M100" s="9">
        <v>105901800</v>
      </c>
      <c r="N100" s="9">
        <v>10022440</v>
      </c>
      <c r="O100" s="9">
        <f>L100+M100+N100</f>
        <v>117152564</v>
      </c>
      <c r="P100" s="47">
        <f>O100*E100/1000</f>
        <v>2357109.58768</v>
      </c>
      <c r="Q100" s="9">
        <v>181930658</v>
      </c>
      <c r="R100" s="10">
        <v>35.6059</v>
      </c>
      <c r="S100" s="10">
        <v>64.39409999999999</v>
      </c>
      <c r="T100" s="41"/>
      <c r="U100" s="11">
        <f>IF(I100=1,O100,0)</f>
        <v>117152564</v>
      </c>
      <c r="V100" s="48">
        <f>E100*U100/1000</f>
        <v>2357109.58768</v>
      </c>
      <c r="W100" s="49">
        <f>IF(I100=1,J100,0)</f>
        <v>64778094</v>
      </c>
      <c r="X100" s="48">
        <f>W100*C100/1000</f>
        <v>571342.78908</v>
      </c>
      <c r="Y100" s="50"/>
      <c r="Z100" s="49">
        <f>IF(I100=0,O100,0)</f>
        <v>0</v>
      </c>
      <c r="AA100" s="49">
        <f>Z100*E100/1000</f>
        <v>0</v>
      </c>
      <c r="AB100" s="49">
        <f>IF(I100=0,J100,0)</f>
        <v>0</v>
      </c>
      <c r="AC100" s="51">
        <f>AB100*C100/1000</f>
        <v>0</v>
      </c>
      <c r="AD100" s="52"/>
      <c r="AE100" s="53"/>
      <c r="AF100" s="11"/>
      <c r="AG100" s="11"/>
      <c r="AH100" s="11"/>
      <c r="AI100" s="11"/>
      <c r="AJ100" s="11"/>
      <c r="AK100" s="11"/>
      <c r="AL100" s="11"/>
      <c r="AM100" s="11"/>
    </row>
    <row r="101" ht="15" customHeight="1">
      <c r="A101" t="s" s="6">
        <v>214</v>
      </c>
      <c r="B101" t="s" s="6">
        <v>18</v>
      </c>
      <c r="C101" s="7">
        <v>14.52</v>
      </c>
      <c r="D101" s="7">
        <v>0</v>
      </c>
      <c r="E101" s="7">
        <v>18.84</v>
      </c>
      <c r="F101" s="7">
        <v>18.84</v>
      </c>
      <c r="G101" s="7">
        <v>18.84</v>
      </c>
      <c r="H101" s="7"/>
      <c r="I101" s="8">
        <f>IF(C101=E101,0,1)</f>
        <v>1</v>
      </c>
      <c r="J101" s="9">
        <v>2847822608</v>
      </c>
      <c r="K101" s="9">
        <f>J101*C101/1000</f>
        <v>41350384.26816</v>
      </c>
      <c r="L101" s="9">
        <v>566535392</v>
      </c>
      <c r="M101" s="9">
        <v>73277800</v>
      </c>
      <c r="N101" s="9">
        <v>135774130</v>
      </c>
      <c r="O101" s="9">
        <f>L101+M101+N101</f>
        <v>775587322</v>
      </c>
      <c r="P101" s="47">
        <f>O101*E101/1000</f>
        <v>14612065.14648</v>
      </c>
      <c r="Q101" s="9">
        <v>3623409930</v>
      </c>
      <c r="R101" s="10">
        <v>78.5951</v>
      </c>
      <c r="S101" s="10">
        <v>21.4049</v>
      </c>
      <c r="T101" s="41"/>
      <c r="U101" s="11">
        <f>IF(I101=1,O101,0)</f>
        <v>775587322</v>
      </c>
      <c r="V101" s="48">
        <f>E101*U101/1000</f>
        <v>14612065.14648</v>
      </c>
      <c r="W101" s="49">
        <f>IF(I101=1,J101,0)</f>
        <v>2847822608</v>
      </c>
      <c r="X101" s="48">
        <f>W101*C101/1000</f>
        <v>41350384.26816</v>
      </c>
      <c r="Y101" s="50"/>
      <c r="Z101" s="49">
        <f>IF(I101=0,O101,0)</f>
        <v>0</v>
      </c>
      <c r="AA101" s="49">
        <f>Z101*E101/1000</f>
        <v>0</v>
      </c>
      <c r="AB101" s="49">
        <f>IF(I101=0,J101,0)</f>
        <v>0</v>
      </c>
      <c r="AC101" s="51">
        <f>AB101*C101/1000</f>
        <v>0</v>
      </c>
      <c r="AD101" s="52"/>
      <c r="AE101" s="53"/>
      <c r="AF101" s="11"/>
      <c r="AG101" s="11"/>
      <c r="AH101" s="11"/>
      <c r="AI101" s="11"/>
      <c r="AJ101" s="11"/>
      <c r="AK101" s="11"/>
      <c r="AL101" s="11"/>
      <c r="AM101" s="11"/>
    </row>
    <row r="102" ht="15" customHeight="1">
      <c r="A102" t="s" s="6">
        <v>216</v>
      </c>
      <c r="B102" t="s" s="6">
        <v>18</v>
      </c>
      <c r="C102" s="7">
        <v>13.74</v>
      </c>
      <c r="D102" s="7">
        <v>0</v>
      </c>
      <c r="E102" s="7">
        <v>29</v>
      </c>
      <c r="F102" s="7">
        <v>29</v>
      </c>
      <c r="G102" s="7">
        <v>29</v>
      </c>
      <c r="H102" s="7"/>
      <c r="I102" s="8">
        <f>IF(C102=E102,0,1)</f>
        <v>1</v>
      </c>
      <c r="J102" s="9">
        <v>9312610088</v>
      </c>
      <c r="K102" s="9">
        <f>J102*C102/1000</f>
        <v>127955262.60912</v>
      </c>
      <c r="L102" s="9">
        <v>1684698677</v>
      </c>
      <c r="M102" s="9">
        <v>385716480</v>
      </c>
      <c r="N102" s="9">
        <v>415995120</v>
      </c>
      <c r="O102" s="9">
        <f>L102+M102+N102</f>
        <v>2486410277</v>
      </c>
      <c r="P102" s="47">
        <f>O102*E102/1000</f>
        <v>72105898.03300001</v>
      </c>
      <c r="Q102" s="9">
        <v>11799020365</v>
      </c>
      <c r="R102" s="10">
        <v>78.92700000000001</v>
      </c>
      <c r="S102" s="10">
        <v>21.073</v>
      </c>
      <c r="T102" s="41"/>
      <c r="U102" s="11">
        <f>IF(I102=1,O102,0)</f>
        <v>2486410277</v>
      </c>
      <c r="V102" s="48">
        <f>E102*U102/1000</f>
        <v>72105898.03300001</v>
      </c>
      <c r="W102" s="49">
        <f>IF(I102=1,J102,0)</f>
        <v>9312610088</v>
      </c>
      <c r="X102" s="48">
        <f>W102*C102/1000</f>
        <v>127955262.60912</v>
      </c>
      <c r="Y102" s="50"/>
      <c r="Z102" s="49">
        <f>IF(I102=0,O102,0)</f>
        <v>0</v>
      </c>
      <c r="AA102" s="49">
        <f>Z102*E102/1000</f>
        <v>0</v>
      </c>
      <c r="AB102" s="49">
        <f>IF(I102=0,J102,0)</f>
        <v>0</v>
      </c>
      <c r="AC102" s="51">
        <f>AB102*C102/1000</f>
        <v>0</v>
      </c>
      <c r="AD102" s="52"/>
      <c r="AE102" s="53"/>
      <c r="AF102" s="11"/>
      <c r="AG102" s="11"/>
      <c r="AH102" s="11"/>
      <c r="AI102" s="11"/>
      <c r="AJ102" s="11"/>
      <c r="AK102" s="11"/>
      <c r="AL102" s="11"/>
      <c r="AM102" s="11"/>
    </row>
    <row r="103" ht="15" customHeight="1">
      <c r="A103" t="s" s="6">
        <v>218</v>
      </c>
      <c r="B103" t="s" s="6">
        <v>18</v>
      </c>
      <c r="C103" s="7">
        <v>14.05</v>
      </c>
      <c r="D103" s="7">
        <v>0</v>
      </c>
      <c r="E103" s="7">
        <v>14.05</v>
      </c>
      <c r="F103" s="7">
        <v>14.05</v>
      </c>
      <c r="G103" s="7">
        <v>14.05</v>
      </c>
      <c r="H103" s="7"/>
      <c r="I103" s="8">
        <f>IF(C103=E103,0,1)</f>
        <v>0</v>
      </c>
      <c r="J103" s="9">
        <v>5037676355</v>
      </c>
      <c r="K103" s="9">
        <f>J103*C103/1000</f>
        <v>70779352.78775001</v>
      </c>
      <c r="L103" s="9">
        <v>415756887</v>
      </c>
      <c r="M103" s="9">
        <v>568964110</v>
      </c>
      <c r="N103" s="9">
        <v>216250290</v>
      </c>
      <c r="O103" s="9">
        <f>L103+M103+N103</f>
        <v>1200971287</v>
      </c>
      <c r="P103" s="47">
        <f>O103*E103/1000</f>
        <v>16873646.58235</v>
      </c>
      <c r="Q103" s="9">
        <v>6238647642</v>
      </c>
      <c r="R103" s="10">
        <v>80.7495</v>
      </c>
      <c r="S103" s="10">
        <v>19.2505</v>
      </c>
      <c r="T103" s="41"/>
      <c r="U103" s="11">
        <f>IF(I103=1,O103,0)</f>
        <v>0</v>
      </c>
      <c r="V103" s="48">
        <f>E103*U103/1000</f>
        <v>0</v>
      </c>
      <c r="W103" s="49">
        <f>IF(I103=1,J103,0)</f>
        <v>0</v>
      </c>
      <c r="X103" s="48">
        <f>W103*C103/1000</f>
        <v>0</v>
      </c>
      <c r="Y103" s="50"/>
      <c r="Z103" s="49">
        <f>IF(I103=0,O103,0)</f>
        <v>1200971287</v>
      </c>
      <c r="AA103" s="49">
        <f>Z103*E103/1000</f>
        <v>16873646.58235</v>
      </c>
      <c r="AB103" s="49">
        <f>IF(I103=0,J103,0)</f>
        <v>5037676355</v>
      </c>
      <c r="AC103" s="51">
        <f>AB103*C103/1000</f>
        <v>70779352.78775001</v>
      </c>
      <c r="AD103" s="52"/>
      <c r="AE103" s="53"/>
      <c r="AF103" s="11"/>
      <c r="AG103" s="11"/>
      <c r="AH103" s="11"/>
      <c r="AI103" s="11"/>
      <c r="AJ103" s="11"/>
      <c r="AK103" s="11"/>
      <c r="AL103" s="11"/>
      <c r="AM103" s="11"/>
    </row>
    <row r="104" ht="15" customHeight="1">
      <c r="A104" t="s" s="6">
        <v>220</v>
      </c>
      <c r="B104" t="s" s="6">
        <v>18</v>
      </c>
      <c r="C104" s="7">
        <v>12.06</v>
      </c>
      <c r="D104" s="7">
        <v>0</v>
      </c>
      <c r="E104" s="7">
        <v>20.56</v>
      </c>
      <c r="F104" s="7">
        <v>20.56</v>
      </c>
      <c r="G104" s="7">
        <v>20.56</v>
      </c>
      <c r="H104" s="7"/>
      <c r="I104" s="8">
        <f>IF(C104=E104,0,1)</f>
        <v>1</v>
      </c>
      <c r="J104" s="9">
        <v>1358188165</v>
      </c>
      <c r="K104" s="9">
        <f>J104*C104/1000</f>
        <v>16379749.2699</v>
      </c>
      <c r="L104" s="9">
        <v>75363085</v>
      </c>
      <c r="M104" s="9">
        <v>235696200</v>
      </c>
      <c r="N104" s="9">
        <v>85865680</v>
      </c>
      <c r="O104" s="9">
        <f>L104+M104+N104</f>
        <v>396924965</v>
      </c>
      <c r="P104" s="47">
        <f>O104*E104/1000</f>
        <v>8160777.2804</v>
      </c>
      <c r="Q104" s="9">
        <v>1755113130</v>
      </c>
      <c r="R104" s="10">
        <v>77.3847</v>
      </c>
      <c r="S104" s="10">
        <v>22.6153</v>
      </c>
      <c r="T104" s="41"/>
      <c r="U104" s="11">
        <f>IF(I104=1,O104,0)</f>
        <v>396924965</v>
      </c>
      <c r="V104" s="48">
        <f>E104*U104/1000</f>
        <v>8160777.2804</v>
      </c>
      <c r="W104" s="49">
        <f>IF(I104=1,J104,0)</f>
        <v>1358188165</v>
      </c>
      <c r="X104" s="48">
        <f>W104*C104/1000</f>
        <v>16379749.2699</v>
      </c>
      <c r="Y104" s="50"/>
      <c r="Z104" s="49">
        <f>IF(I104=0,O104,0)</f>
        <v>0</v>
      </c>
      <c r="AA104" s="49">
        <f>Z104*E104/1000</f>
        <v>0</v>
      </c>
      <c r="AB104" s="49">
        <f>IF(I104=0,J104,0)</f>
        <v>0</v>
      </c>
      <c r="AC104" s="51">
        <f>AB104*C104/1000</f>
        <v>0</v>
      </c>
      <c r="AD104" s="52"/>
      <c r="AE104" s="53"/>
      <c r="AF104" s="11"/>
      <c r="AG104" s="11"/>
      <c r="AH104" s="11"/>
      <c r="AI104" s="11"/>
      <c r="AJ104" s="11"/>
      <c r="AK104" s="11"/>
      <c r="AL104" s="11"/>
      <c r="AM104" s="11"/>
    </row>
    <row r="105" ht="15" customHeight="1">
      <c r="A105" t="s" s="6">
        <v>222</v>
      </c>
      <c r="B105" t="s" s="6">
        <v>18</v>
      </c>
      <c r="C105" s="7">
        <v>18.59</v>
      </c>
      <c r="D105" s="7">
        <v>0</v>
      </c>
      <c r="E105" s="7">
        <v>18.59</v>
      </c>
      <c r="F105" s="7">
        <v>18.59</v>
      </c>
      <c r="G105" s="7">
        <v>18.59</v>
      </c>
      <c r="H105" s="7"/>
      <c r="I105" s="8">
        <f>IF(C105=E105,0,1)</f>
        <v>0</v>
      </c>
      <c r="J105" s="9">
        <v>1318229099</v>
      </c>
      <c r="K105" s="9">
        <f>J105*C105/1000</f>
        <v>24505878.95041</v>
      </c>
      <c r="L105" s="9">
        <v>130973801</v>
      </c>
      <c r="M105" s="9">
        <v>63946660</v>
      </c>
      <c r="N105" s="9">
        <v>103221404</v>
      </c>
      <c r="O105" s="9">
        <f>L105+M105+N105</f>
        <v>298141865</v>
      </c>
      <c r="P105" s="47">
        <f>O105*E105/1000</f>
        <v>5542457.27035</v>
      </c>
      <c r="Q105" s="9">
        <v>1616370964</v>
      </c>
      <c r="R105" s="10">
        <v>81.5549</v>
      </c>
      <c r="S105" s="10">
        <v>18.4451</v>
      </c>
      <c r="T105" s="41"/>
      <c r="U105" s="11">
        <f>IF(I105=1,O105,0)</f>
        <v>0</v>
      </c>
      <c r="V105" s="48">
        <f>E105*U105/1000</f>
        <v>0</v>
      </c>
      <c r="W105" s="49">
        <f>IF(I105=1,J105,0)</f>
        <v>0</v>
      </c>
      <c r="X105" s="48">
        <f>W105*C105/1000</f>
        <v>0</v>
      </c>
      <c r="Y105" s="50"/>
      <c r="Z105" s="49">
        <f>IF(I105=0,O105,0)</f>
        <v>298141865</v>
      </c>
      <c r="AA105" s="49">
        <f>Z105*E105/1000</f>
        <v>5542457.27035</v>
      </c>
      <c r="AB105" s="49">
        <f>IF(I105=0,J105,0)</f>
        <v>1318229099</v>
      </c>
      <c r="AC105" s="51">
        <f>AB105*C105/1000</f>
        <v>24505878.95041</v>
      </c>
      <c r="AD105" s="52"/>
      <c r="AE105" s="53"/>
      <c r="AF105" s="11"/>
      <c r="AG105" s="11"/>
      <c r="AH105" s="11"/>
      <c r="AI105" s="11"/>
      <c r="AJ105" s="11"/>
      <c r="AK105" s="11"/>
      <c r="AL105" s="11"/>
      <c r="AM105" s="11"/>
    </row>
    <row r="106" ht="15" customHeight="1">
      <c r="A106" t="s" s="6">
        <v>224</v>
      </c>
      <c r="B106" t="s" s="6">
        <v>18</v>
      </c>
      <c r="C106" s="7">
        <v>6.27</v>
      </c>
      <c r="D106" s="7">
        <v>0</v>
      </c>
      <c r="E106" s="7">
        <v>6.27</v>
      </c>
      <c r="F106" s="7">
        <v>6.27</v>
      </c>
      <c r="G106" s="7">
        <v>6.27</v>
      </c>
      <c r="H106" s="7"/>
      <c r="I106" s="8">
        <f>IF(C106=E106,0,1)</f>
        <v>0</v>
      </c>
      <c r="J106" s="9">
        <v>838073038</v>
      </c>
      <c r="K106" s="9">
        <f>J106*C106/1000</f>
        <v>5254717.94826</v>
      </c>
      <c r="L106" s="9">
        <v>10089428</v>
      </c>
      <c r="M106" s="9">
        <v>100000</v>
      </c>
      <c r="N106" s="9">
        <v>9947132</v>
      </c>
      <c r="O106" s="9">
        <f>L106+M106+N106</f>
        <v>20136560</v>
      </c>
      <c r="P106" s="47">
        <f>O106*E106/1000</f>
        <v>126256.2312</v>
      </c>
      <c r="Q106" s="9">
        <v>858209598</v>
      </c>
      <c r="R106" s="10">
        <v>97.6537</v>
      </c>
      <c r="S106" s="10">
        <v>2.3463</v>
      </c>
      <c r="T106" s="41"/>
      <c r="U106" s="11">
        <f>IF(I106=1,O106,0)</f>
        <v>0</v>
      </c>
      <c r="V106" s="48">
        <f>E106*U106/1000</f>
        <v>0</v>
      </c>
      <c r="W106" s="49">
        <f>IF(I106=1,J106,0)</f>
        <v>0</v>
      </c>
      <c r="X106" s="48">
        <f>W106*C106/1000</f>
        <v>0</v>
      </c>
      <c r="Y106" s="50"/>
      <c r="Z106" s="49">
        <f>IF(I106=0,O106,0)</f>
        <v>20136560</v>
      </c>
      <c r="AA106" s="49">
        <f>Z106*E106/1000</f>
        <v>126256.2312</v>
      </c>
      <c r="AB106" s="49">
        <f>IF(I106=0,J106,0)</f>
        <v>838073038</v>
      </c>
      <c r="AC106" s="51">
        <f>AB106*C106/1000</f>
        <v>5254717.94826</v>
      </c>
      <c r="AD106" s="52"/>
      <c r="AE106" s="53"/>
      <c r="AF106" s="11"/>
      <c r="AG106" s="11"/>
      <c r="AH106" s="11"/>
      <c r="AI106" s="11"/>
      <c r="AJ106" s="11"/>
      <c r="AK106" s="11"/>
      <c r="AL106" s="11"/>
      <c r="AM106" s="11"/>
    </row>
    <row r="107" ht="15" customHeight="1">
      <c r="A107" t="s" s="6">
        <v>226</v>
      </c>
      <c r="B107" t="s" s="6">
        <v>18</v>
      </c>
      <c r="C107" s="7">
        <v>14.08</v>
      </c>
      <c r="D107" s="7">
        <v>0</v>
      </c>
      <c r="E107" s="7">
        <v>14.08</v>
      </c>
      <c r="F107" s="7">
        <v>14.08</v>
      </c>
      <c r="G107" s="7">
        <v>14.08</v>
      </c>
      <c r="H107" s="7"/>
      <c r="I107" s="8">
        <f>IF(C107=E107,0,1)</f>
        <v>0</v>
      </c>
      <c r="J107" s="9">
        <v>1473917934</v>
      </c>
      <c r="K107" s="9">
        <f>J107*C107/1000</f>
        <v>20752764.51072</v>
      </c>
      <c r="L107" s="9">
        <v>57529746</v>
      </c>
      <c r="M107" s="9">
        <v>76203600</v>
      </c>
      <c r="N107" s="9">
        <v>24442987</v>
      </c>
      <c r="O107" s="9">
        <f>L107+M107+N107</f>
        <v>158176333</v>
      </c>
      <c r="P107" s="47">
        <f>O107*E107/1000</f>
        <v>2227122.76864</v>
      </c>
      <c r="Q107" s="9">
        <v>1632094267</v>
      </c>
      <c r="R107" s="10">
        <v>90.30840000000001</v>
      </c>
      <c r="S107" s="10">
        <v>9.691599999999999</v>
      </c>
      <c r="T107" s="41"/>
      <c r="U107" s="11">
        <f>IF(I107=1,O107,0)</f>
        <v>0</v>
      </c>
      <c r="V107" s="48">
        <f>E107*U107/1000</f>
        <v>0</v>
      </c>
      <c r="W107" s="49">
        <f>IF(I107=1,J107,0)</f>
        <v>0</v>
      </c>
      <c r="X107" s="48">
        <f>W107*C107/1000</f>
        <v>0</v>
      </c>
      <c r="Y107" s="50"/>
      <c r="Z107" s="49">
        <f>IF(I107=0,O107,0)</f>
        <v>158176333</v>
      </c>
      <c r="AA107" s="49">
        <f>Z107*E107/1000</f>
        <v>2227122.76864</v>
      </c>
      <c r="AB107" s="49">
        <f>IF(I107=0,J107,0)</f>
        <v>1473917934</v>
      </c>
      <c r="AC107" s="51">
        <f>AB107*C107/1000</f>
        <v>20752764.51072</v>
      </c>
      <c r="AD107" s="52"/>
      <c r="AE107" s="53"/>
      <c r="AF107" s="11"/>
      <c r="AG107" s="11"/>
      <c r="AH107" s="11"/>
      <c r="AI107" s="11"/>
      <c r="AJ107" s="11"/>
      <c r="AK107" s="11"/>
      <c r="AL107" s="11"/>
      <c r="AM107" s="11"/>
    </row>
    <row r="108" ht="15" customHeight="1">
      <c r="A108" t="s" s="6">
        <v>228</v>
      </c>
      <c r="B108" t="s" s="6">
        <v>18</v>
      </c>
      <c r="C108" s="7">
        <v>16.66</v>
      </c>
      <c r="D108" s="7">
        <v>0</v>
      </c>
      <c r="E108" s="7">
        <v>16.66</v>
      </c>
      <c r="F108" s="7">
        <v>16.66</v>
      </c>
      <c r="G108" s="7">
        <v>16.66</v>
      </c>
      <c r="H108" s="7"/>
      <c r="I108" s="8">
        <f>IF(C108=E108,0,1)</f>
        <v>0</v>
      </c>
      <c r="J108" s="9">
        <v>139770409</v>
      </c>
      <c r="K108" s="9">
        <f>J108*C108/1000</f>
        <v>2328575.01394</v>
      </c>
      <c r="L108" s="9">
        <v>11550313</v>
      </c>
      <c r="M108" s="9">
        <v>17398287</v>
      </c>
      <c r="N108" s="9">
        <v>10635270</v>
      </c>
      <c r="O108" s="9">
        <f>L108+M108+N108</f>
        <v>39583870</v>
      </c>
      <c r="P108" s="47">
        <f>O108*E108/1000</f>
        <v>659467.2742</v>
      </c>
      <c r="Q108" s="9">
        <v>179354279</v>
      </c>
      <c r="R108" s="10">
        <v>77.9298</v>
      </c>
      <c r="S108" s="10">
        <v>22.0702</v>
      </c>
      <c r="T108" s="41"/>
      <c r="U108" s="11">
        <f>IF(I108=1,O108,0)</f>
        <v>0</v>
      </c>
      <c r="V108" s="48">
        <f>E108*U108/1000</f>
        <v>0</v>
      </c>
      <c r="W108" s="49">
        <f>IF(I108=1,J108,0)</f>
        <v>0</v>
      </c>
      <c r="X108" s="48">
        <f>W108*C108/1000</f>
        <v>0</v>
      </c>
      <c r="Y108" s="50"/>
      <c r="Z108" s="49">
        <f>IF(I108=0,O108,0)</f>
        <v>39583870</v>
      </c>
      <c r="AA108" s="49">
        <f>Z108*E108/1000</f>
        <v>659467.2742</v>
      </c>
      <c r="AB108" s="49">
        <f>IF(I108=0,J108,0)</f>
        <v>139770409</v>
      </c>
      <c r="AC108" s="51">
        <f>AB108*C108/1000</f>
        <v>2328575.01394</v>
      </c>
      <c r="AD108" s="52"/>
      <c r="AE108" s="53"/>
      <c r="AF108" s="11"/>
      <c r="AG108" s="11"/>
      <c r="AH108" s="11"/>
      <c r="AI108" s="11"/>
      <c r="AJ108" s="11"/>
      <c r="AK108" s="11"/>
      <c r="AL108" s="11"/>
      <c r="AM108" s="11"/>
    </row>
    <row r="109" ht="15" customHeight="1">
      <c r="A109" t="s" s="6">
        <v>230</v>
      </c>
      <c r="B109" t="s" s="6">
        <v>18</v>
      </c>
      <c r="C109" s="7">
        <v>11.73</v>
      </c>
      <c r="D109" s="7">
        <v>0</v>
      </c>
      <c r="E109" s="7">
        <v>12.12</v>
      </c>
      <c r="F109" s="7">
        <v>12.12</v>
      </c>
      <c r="G109" s="7">
        <v>12.12</v>
      </c>
      <c r="H109" s="7"/>
      <c r="I109" s="8">
        <f>IF(C109=E109,0,1)</f>
        <v>1</v>
      </c>
      <c r="J109" s="9">
        <v>7203438921</v>
      </c>
      <c r="K109" s="9">
        <f>J109*C109/1000</f>
        <v>84496338.54333</v>
      </c>
      <c r="L109" s="9">
        <v>397282949</v>
      </c>
      <c r="M109" s="9">
        <v>184194830</v>
      </c>
      <c r="N109" s="9">
        <v>162632360</v>
      </c>
      <c r="O109" s="9">
        <f>L109+M109+N109</f>
        <v>744110139</v>
      </c>
      <c r="P109" s="47">
        <f>O109*E109/1000</f>
        <v>9018614.884679999</v>
      </c>
      <c r="Q109" s="9">
        <v>7947549060</v>
      </c>
      <c r="R109" s="10">
        <v>90.63720000000001</v>
      </c>
      <c r="S109" s="10">
        <v>9.3628</v>
      </c>
      <c r="T109" s="41"/>
      <c r="U109" s="11">
        <f>IF(I109=1,O109,0)</f>
        <v>744110139</v>
      </c>
      <c r="V109" s="48">
        <f>E109*U109/1000</f>
        <v>9018614.884679999</v>
      </c>
      <c r="W109" s="49">
        <f>IF(I109=1,J109,0)</f>
        <v>7203438921</v>
      </c>
      <c r="X109" s="48">
        <f>W109*C109/1000</f>
        <v>84496338.54333</v>
      </c>
      <c r="Y109" s="50"/>
      <c r="Z109" s="49">
        <f>IF(I109=0,O109,0)</f>
        <v>0</v>
      </c>
      <c r="AA109" s="49">
        <f>Z109*E109/1000</f>
        <v>0</v>
      </c>
      <c r="AB109" s="49">
        <f>IF(I109=0,J109,0)</f>
        <v>0</v>
      </c>
      <c r="AC109" s="51">
        <f>AB109*C109/1000</f>
        <v>0</v>
      </c>
      <c r="AD109" s="52"/>
      <c r="AE109" s="53"/>
      <c r="AF109" s="11"/>
      <c r="AG109" s="11"/>
      <c r="AH109" s="11"/>
      <c r="AI109" s="11"/>
      <c r="AJ109" s="11"/>
      <c r="AK109" s="11"/>
      <c r="AL109" s="11"/>
      <c r="AM109" s="11"/>
    </row>
    <row r="110" ht="15" customHeight="1">
      <c r="A110" t="s" s="6">
        <v>232</v>
      </c>
      <c r="B110" t="s" s="6">
        <v>18</v>
      </c>
      <c r="C110" s="7">
        <v>16.13</v>
      </c>
      <c r="D110" s="7">
        <v>0</v>
      </c>
      <c r="E110" s="7">
        <v>16.13</v>
      </c>
      <c r="F110" s="7">
        <v>16.13</v>
      </c>
      <c r="G110" s="7">
        <v>16.13</v>
      </c>
      <c r="H110" s="7"/>
      <c r="I110" s="8">
        <f>IF(C110=E110,0,1)</f>
        <v>0</v>
      </c>
      <c r="J110" s="9">
        <v>164071830</v>
      </c>
      <c r="K110" s="9">
        <f>J110*C110/1000</f>
        <v>2646478.6179</v>
      </c>
      <c r="L110" s="9">
        <v>3958673</v>
      </c>
      <c r="M110" s="9">
        <v>3481410</v>
      </c>
      <c r="N110" s="9">
        <v>5603889</v>
      </c>
      <c r="O110" s="9">
        <f>L110+M110+N110</f>
        <v>13043972</v>
      </c>
      <c r="P110" s="47">
        <f>O110*E110/1000</f>
        <v>210399.26836</v>
      </c>
      <c r="Q110" s="9">
        <v>177115802</v>
      </c>
      <c r="R110" s="10">
        <v>92.6353</v>
      </c>
      <c r="S110" s="10">
        <v>7.3647</v>
      </c>
      <c r="T110" s="41"/>
      <c r="U110" s="11">
        <f>IF(I110=1,O110,0)</f>
        <v>0</v>
      </c>
      <c r="V110" s="48">
        <f>E110*U110/1000</f>
        <v>0</v>
      </c>
      <c r="W110" s="49">
        <f>IF(I110=1,J110,0)</f>
        <v>0</v>
      </c>
      <c r="X110" s="48">
        <f>W110*C110/1000</f>
        <v>0</v>
      </c>
      <c r="Y110" s="50"/>
      <c r="Z110" s="49">
        <f>IF(I110=0,O110,0)</f>
        <v>13043972</v>
      </c>
      <c r="AA110" s="49">
        <f>Z110*E110/1000</f>
        <v>210399.26836</v>
      </c>
      <c r="AB110" s="49">
        <f>IF(I110=0,J110,0)</f>
        <v>164071830</v>
      </c>
      <c r="AC110" s="51">
        <f>AB110*C110/1000</f>
        <v>2646478.6179</v>
      </c>
      <c r="AD110" s="52"/>
      <c r="AE110" s="53"/>
      <c r="AF110" s="11"/>
      <c r="AG110" s="11"/>
      <c r="AH110" s="11"/>
      <c r="AI110" s="11"/>
      <c r="AJ110" s="11"/>
      <c r="AK110" s="11"/>
      <c r="AL110" s="11"/>
      <c r="AM110" s="11"/>
    </row>
    <row r="111" ht="15" customHeight="1">
      <c r="A111" t="s" s="6">
        <v>234</v>
      </c>
      <c r="B111" t="s" s="6">
        <v>18</v>
      </c>
      <c r="C111" s="7"/>
      <c r="D111" s="7"/>
      <c r="E111" s="7"/>
      <c r="F111" s="7"/>
      <c r="G111" s="7"/>
      <c r="H111" s="7"/>
      <c r="I111" s="8">
        <f>IF(C111=E111,0,1)</f>
        <v>0</v>
      </c>
      <c r="J111" s="9"/>
      <c r="K111" s="9">
        <f>J111*C111/1000</f>
        <v>0</v>
      </c>
      <c r="L111" s="9"/>
      <c r="M111" s="9"/>
      <c r="N111" s="9"/>
      <c r="O111" s="9">
        <f>L111+M111+N111</f>
        <v>0</v>
      </c>
      <c r="P111" s="47">
        <f>O111*E111/1000</f>
        <v>0</v>
      </c>
      <c r="Q111" s="9"/>
      <c r="R111" s="10"/>
      <c r="S111" s="10"/>
      <c r="T111" s="41"/>
      <c r="U111" s="11">
        <f>IF(I111=1,O111,0)</f>
        <v>0</v>
      </c>
      <c r="V111" s="48">
        <f>E111*U111/1000</f>
        <v>0</v>
      </c>
      <c r="W111" s="49">
        <f>IF(I111=1,J111,0)</f>
        <v>0</v>
      </c>
      <c r="X111" s="48">
        <f>W111*C111/1000</f>
        <v>0</v>
      </c>
      <c r="Y111" s="50"/>
      <c r="Z111" s="49">
        <f>IF(I111=0,O111,0)</f>
        <v>0</v>
      </c>
      <c r="AA111" s="49">
        <f>Z111*E111/1000</f>
        <v>0</v>
      </c>
      <c r="AB111" s="49">
        <f>IF(I111=0,J111,0)</f>
        <v>0</v>
      </c>
      <c r="AC111" s="51">
        <f>AB111*C111/1000</f>
        <v>0</v>
      </c>
      <c r="AD111" s="52"/>
      <c r="AE111" s="53"/>
      <c r="AF111" s="11"/>
      <c r="AG111" s="11"/>
      <c r="AH111" s="11"/>
      <c r="AI111" s="11"/>
      <c r="AJ111" s="11"/>
      <c r="AK111" s="11"/>
      <c r="AL111" s="11"/>
      <c r="AM111" s="11"/>
    </row>
    <row r="112" ht="15" customHeight="1">
      <c r="A112" t="s" s="6">
        <v>236</v>
      </c>
      <c r="B112" t="s" s="6">
        <v>18</v>
      </c>
      <c r="C112" s="7">
        <v>16.88</v>
      </c>
      <c r="D112" s="7">
        <v>0</v>
      </c>
      <c r="E112" s="7">
        <v>16.88</v>
      </c>
      <c r="F112" s="7">
        <v>16.88</v>
      </c>
      <c r="G112" s="7">
        <v>16.88</v>
      </c>
      <c r="H112" s="7"/>
      <c r="I112" s="8">
        <f>IF(C112=E112,0,1)</f>
        <v>0</v>
      </c>
      <c r="J112" s="9">
        <v>2699429282</v>
      </c>
      <c r="K112" s="9">
        <f>J112*C112/1000</f>
        <v>45566366.28016</v>
      </c>
      <c r="L112" s="9">
        <v>112805830</v>
      </c>
      <c r="M112" s="9">
        <v>86003109</v>
      </c>
      <c r="N112" s="9">
        <v>95595460</v>
      </c>
      <c r="O112" s="9">
        <f>L112+M112+N112</f>
        <v>294404399</v>
      </c>
      <c r="P112" s="47">
        <f>O112*E112/1000</f>
        <v>4969546.25512</v>
      </c>
      <c r="Q112" s="9">
        <v>2993833681</v>
      </c>
      <c r="R112" s="10">
        <v>90.16630000000001</v>
      </c>
      <c r="S112" s="10">
        <v>9.8337</v>
      </c>
      <c r="T112" s="41"/>
      <c r="U112" s="11">
        <f>IF(I112=1,O112,0)</f>
        <v>0</v>
      </c>
      <c r="V112" s="48">
        <f>E112*U112/1000</f>
        <v>0</v>
      </c>
      <c r="W112" s="49">
        <f>IF(I112=1,J112,0)</f>
        <v>0</v>
      </c>
      <c r="X112" s="48">
        <f>W112*C112/1000</f>
        <v>0</v>
      </c>
      <c r="Y112" s="50"/>
      <c r="Z112" s="49">
        <f>IF(I112=0,O112,0)</f>
        <v>294404399</v>
      </c>
      <c r="AA112" s="49">
        <f>Z112*E112/1000</f>
        <v>4969546.25512</v>
      </c>
      <c r="AB112" s="49">
        <f>IF(I112=0,J112,0)</f>
        <v>2699429282</v>
      </c>
      <c r="AC112" s="51">
        <f>AB112*C112/1000</f>
        <v>45566366.28016</v>
      </c>
      <c r="AD112" s="52"/>
      <c r="AE112" s="53"/>
      <c r="AF112" s="11"/>
      <c r="AG112" s="11"/>
      <c r="AH112" s="11"/>
      <c r="AI112" s="11"/>
      <c r="AJ112" s="11"/>
      <c r="AK112" s="11"/>
      <c r="AL112" s="11"/>
      <c r="AM112" s="11"/>
    </row>
    <row r="113" ht="15" customHeight="1">
      <c r="A113" t="s" s="6">
        <v>238</v>
      </c>
      <c r="B113" t="s" s="6">
        <v>18</v>
      </c>
      <c r="C113" s="7">
        <v>19.06</v>
      </c>
      <c r="D113" s="7">
        <v>0</v>
      </c>
      <c r="E113" s="7">
        <v>19.06</v>
      </c>
      <c r="F113" s="7">
        <v>19.06</v>
      </c>
      <c r="G113" s="7">
        <v>19.06</v>
      </c>
      <c r="H113" s="7"/>
      <c r="I113" s="8">
        <f>IF(C113=E113,0,1)</f>
        <v>0</v>
      </c>
      <c r="J113" s="9">
        <v>682696163</v>
      </c>
      <c r="K113" s="9">
        <f>J113*C113/1000</f>
        <v>13012188.86678</v>
      </c>
      <c r="L113" s="9">
        <v>29314741</v>
      </c>
      <c r="M113" s="9">
        <v>6824400</v>
      </c>
      <c r="N113" s="9">
        <v>26554957</v>
      </c>
      <c r="O113" s="9">
        <f>L113+M113+N113</f>
        <v>62694098</v>
      </c>
      <c r="P113" s="47">
        <f>O113*E113/1000</f>
        <v>1194949.50788</v>
      </c>
      <c r="Q113" s="9">
        <v>745390261</v>
      </c>
      <c r="R113" s="10">
        <v>91.5891</v>
      </c>
      <c r="S113" s="10">
        <v>8.4109</v>
      </c>
      <c r="T113" s="41"/>
      <c r="U113" s="11">
        <f>IF(I113=1,O113,0)</f>
        <v>0</v>
      </c>
      <c r="V113" s="48">
        <f>E113*U113/1000</f>
        <v>0</v>
      </c>
      <c r="W113" s="49">
        <f>IF(I113=1,J113,0)</f>
        <v>0</v>
      </c>
      <c r="X113" s="48">
        <f>W113*C113/1000</f>
        <v>0</v>
      </c>
      <c r="Y113" s="50"/>
      <c r="Z113" s="49">
        <f>IF(I113=0,O113,0)</f>
        <v>62694098</v>
      </c>
      <c r="AA113" s="49">
        <f>Z113*E113/1000</f>
        <v>1194949.50788</v>
      </c>
      <c r="AB113" s="49">
        <f>IF(I113=0,J113,0)</f>
        <v>682696163</v>
      </c>
      <c r="AC113" s="51">
        <f>AB113*C113/1000</f>
        <v>13012188.86678</v>
      </c>
      <c r="AD113" s="52"/>
      <c r="AE113" s="53"/>
      <c r="AF113" s="11"/>
      <c r="AG113" s="11"/>
      <c r="AH113" s="11"/>
      <c r="AI113" s="11"/>
      <c r="AJ113" s="11"/>
      <c r="AK113" s="11"/>
      <c r="AL113" s="11"/>
      <c r="AM113" s="11"/>
    </row>
    <row r="114" ht="15" customHeight="1">
      <c r="A114" t="s" s="6">
        <v>240</v>
      </c>
      <c r="B114" t="s" s="6">
        <v>18</v>
      </c>
      <c r="C114" s="7">
        <v>15.28</v>
      </c>
      <c r="D114" s="7">
        <v>0</v>
      </c>
      <c r="E114" s="7">
        <v>15.28</v>
      </c>
      <c r="F114" s="7">
        <v>15.28</v>
      </c>
      <c r="G114" s="7">
        <v>15.28</v>
      </c>
      <c r="H114" s="7"/>
      <c r="I114" s="8">
        <f>IF(C114=E114,0,1)</f>
        <v>0</v>
      </c>
      <c r="J114" s="9">
        <v>182980451</v>
      </c>
      <c r="K114" s="9">
        <f>J114*C114/1000</f>
        <v>2795941.29128</v>
      </c>
      <c r="L114" s="9">
        <v>8551239</v>
      </c>
      <c r="M114" s="9">
        <v>2084370</v>
      </c>
      <c r="N114" s="9">
        <v>32529770</v>
      </c>
      <c r="O114" s="9">
        <f>L114+M114+N114</f>
        <v>43165379</v>
      </c>
      <c r="P114" s="47">
        <f>O114*E114/1000</f>
        <v>659566.99112</v>
      </c>
      <c r="Q114" s="9">
        <v>226145830</v>
      </c>
      <c r="R114" s="10">
        <v>80.9126</v>
      </c>
      <c r="S114" s="10">
        <v>19.0874</v>
      </c>
      <c r="T114" s="41"/>
      <c r="U114" s="11">
        <f>IF(I114=1,O114,0)</f>
        <v>0</v>
      </c>
      <c r="V114" s="48">
        <f>E114*U114/1000</f>
        <v>0</v>
      </c>
      <c r="W114" s="49">
        <f>IF(I114=1,J114,0)</f>
        <v>0</v>
      </c>
      <c r="X114" s="48">
        <f>W114*C114/1000</f>
        <v>0</v>
      </c>
      <c r="Y114" s="50"/>
      <c r="Z114" s="49">
        <f>IF(I114=0,O114,0)</f>
        <v>43165379</v>
      </c>
      <c r="AA114" s="49">
        <f>Z114*E114/1000</f>
        <v>659566.99112</v>
      </c>
      <c r="AB114" s="49">
        <f>IF(I114=0,J114,0)</f>
        <v>182980451</v>
      </c>
      <c r="AC114" s="51">
        <f>AB114*C114/1000</f>
        <v>2795941.29128</v>
      </c>
      <c r="AD114" s="52"/>
      <c r="AE114" s="53"/>
      <c r="AF114" s="11"/>
      <c r="AG114" s="11"/>
      <c r="AH114" s="11"/>
      <c r="AI114" s="11"/>
      <c r="AJ114" s="11"/>
      <c r="AK114" s="11"/>
      <c r="AL114" s="11"/>
      <c r="AM114" s="11"/>
    </row>
    <row r="115" ht="15" customHeight="1">
      <c r="A115" t="s" s="6">
        <v>242</v>
      </c>
      <c r="B115" t="s" s="6">
        <v>18</v>
      </c>
      <c r="C115" s="7">
        <v>14.86</v>
      </c>
      <c r="D115" s="7">
        <v>0</v>
      </c>
      <c r="E115" s="7">
        <v>14.86</v>
      </c>
      <c r="F115" s="7">
        <v>14.86</v>
      </c>
      <c r="G115" s="7">
        <v>14.86</v>
      </c>
      <c r="H115" s="7"/>
      <c r="I115" s="8">
        <f>IF(C115=E115,0,1)</f>
        <v>0</v>
      </c>
      <c r="J115" s="9">
        <v>1349084781</v>
      </c>
      <c r="K115" s="9">
        <f>J115*C115/1000</f>
        <v>20047399.84566</v>
      </c>
      <c r="L115" s="9">
        <v>266743811</v>
      </c>
      <c r="M115" s="9">
        <v>14365300</v>
      </c>
      <c r="N115" s="9">
        <v>61255590</v>
      </c>
      <c r="O115" s="9">
        <f>L115+M115+N115</f>
        <v>342364701</v>
      </c>
      <c r="P115" s="47">
        <f>O115*E115/1000</f>
        <v>5087539.45686</v>
      </c>
      <c r="Q115" s="9">
        <v>1691449482</v>
      </c>
      <c r="R115" s="10">
        <v>79.7591</v>
      </c>
      <c r="S115" s="10">
        <v>20.2409</v>
      </c>
      <c r="T115" s="41"/>
      <c r="U115" s="11">
        <f>IF(I115=1,O115,0)</f>
        <v>0</v>
      </c>
      <c r="V115" s="48">
        <f>E115*U115/1000</f>
        <v>0</v>
      </c>
      <c r="W115" s="49">
        <f>IF(I115=1,J115,0)</f>
        <v>0</v>
      </c>
      <c r="X115" s="48">
        <f>W115*C115/1000</f>
        <v>0</v>
      </c>
      <c r="Y115" s="50"/>
      <c r="Z115" s="49">
        <f>IF(I115=0,O115,0)</f>
        <v>342364701</v>
      </c>
      <c r="AA115" s="49">
        <f>Z115*E115/1000</f>
        <v>5087539.45686</v>
      </c>
      <c r="AB115" s="49">
        <f>IF(I115=0,J115,0)</f>
        <v>1349084781</v>
      </c>
      <c r="AC115" s="51">
        <f>AB115*C115/1000</f>
        <v>20047399.84566</v>
      </c>
      <c r="AD115" s="52"/>
      <c r="AE115" s="53"/>
      <c r="AF115" s="11"/>
      <c r="AG115" s="11"/>
      <c r="AH115" s="11"/>
      <c r="AI115" s="11"/>
      <c r="AJ115" s="11"/>
      <c r="AK115" s="11"/>
      <c r="AL115" s="11"/>
      <c r="AM115" s="11"/>
    </row>
    <row r="116" ht="15" customHeight="1">
      <c r="A116" t="s" s="6">
        <v>244</v>
      </c>
      <c r="B116" t="s" s="6">
        <v>18</v>
      </c>
      <c r="C116" s="7">
        <v>22.32</v>
      </c>
      <c r="D116" s="7">
        <v>0</v>
      </c>
      <c r="E116" s="7">
        <v>22.32</v>
      </c>
      <c r="F116" s="7">
        <v>22.32</v>
      </c>
      <c r="G116" s="7">
        <v>22.32</v>
      </c>
      <c r="H116" s="7"/>
      <c r="I116" s="8">
        <f>IF(C116=E116,0,1)</f>
        <v>0</v>
      </c>
      <c r="J116" s="9">
        <v>1250000198</v>
      </c>
      <c r="K116" s="9">
        <f>J116*C116/1000</f>
        <v>27900004.41936</v>
      </c>
      <c r="L116" s="9">
        <v>282609822</v>
      </c>
      <c r="M116" s="9">
        <v>42690670</v>
      </c>
      <c r="N116" s="9">
        <v>91866476</v>
      </c>
      <c r="O116" s="9">
        <f>L116+M116+N116</f>
        <v>417166968</v>
      </c>
      <c r="P116" s="47">
        <f>O116*E116/1000</f>
        <v>9311166.72576</v>
      </c>
      <c r="Q116" s="9">
        <v>1667167166</v>
      </c>
      <c r="R116" s="10">
        <v>74.97750000000001</v>
      </c>
      <c r="S116" s="10">
        <v>25.0225</v>
      </c>
      <c r="T116" s="41"/>
      <c r="U116" s="11">
        <f>IF(I116=1,O116,0)</f>
        <v>0</v>
      </c>
      <c r="V116" s="48">
        <f>E116*U116/1000</f>
        <v>0</v>
      </c>
      <c r="W116" s="49">
        <f>IF(I116=1,J116,0)</f>
        <v>0</v>
      </c>
      <c r="X116" s="48">
        <f>W116*C116/1000</f>
        <v>0</v>
      </c>
      <c r="Y116" s="50"/>
      <c r="Z116" s="49">
        <f>IF(I116=0,O116,0)</f>
        <v>417166968</v>
      </c>
      <c r="AA116" s="49">
        <f>Z116*E116/1000</f>
        <v>9311166.72576</v>
      </c>
      <c r="AB116" s="49">
        <f>IF(I116=0,J116,0)</f>
        <v>1250000198</v>
      </c>
      <c r="AC116" s="51">
        <f>AB116*C116/1000</f>
        <v>27900004.41936</v>
      </c>
      <c r="AD116" s="52"/>
      <c r="AE116" s="53"/>
      <c r="AF116" s="11"/>
      <c r="AG116" s="11"/>
      <c r="AH116" s="11"/>
      <c r="AI116" s="11"/>
      <c r="AJ116" s="11"/>
      <c r="AK116" s="11"/>
      <c r="AL116" s="11"/>
      <c r="AM116" s="11"/>
    </row>
    <row r="117" ht="15" customHeight="1">
      <c r="A117" t="s" s="6">
        <v>246</v>
      </c>
      <c r="B117" t="s" s="6">
        <v>18</v>
      </c>
      <c r="C117" s="7">
        <v>17.19</v>
      </c>
      <c r="D117" s="7">
        <v>0</v>
      </c>
      <c r="E117" s="7">
        <v>17.19</v>
      </c>
      <c r="F117" s="7">
        <v>17.19</v>
      </c>
      <c r="G117" s="7">
        <v>17.19</v>
      </c>
      <c r="H117" s="7"/>
      <c r="I117" s="8">
        <f>IF(C117=E117,0,1)</f>
        <v>0</v>
      </c>
      <c r="J117" s="9">
        <v>1989265680</v>
      </c>
      <c r="K117" s="9">
        <f>J117*C117/1000</f>
        <v>34195477.0392</v>
      </c>
      <c r="L117" s="9">
        <v>80909241</v>
      </c>
      <c r="M117" s="9">
        <v>14550700</v>
      </c>
      <c r="N117" s="9">
        <v>25638050</v>
      </c>
      <c r="O117" s="9">
        <f>L117+M117+N117</f>
        <v>121097991</v>
      </c>
      <c r="P117" s="47">
        <f>O117*E117/1000</f>
        <v>2081674.46529</v>
      </c>
      <c r="Q117" s="9">
        <v>2110363671</v>
      </c>
      <c r="R117" s="10">
        <v>94.2617</v>
      </c>
      <c r="S117" s="10">
        <v>5.7383</v>
      </c>
      <c r="T117" s="41"/>
      <c r="U117" s="11">
        <f>IF(I117=1,O117,0)</f>
        <v>0</v>
      </c>
      <c r="V117" s="48">
        <f>E117*U117/1000</f>
        <v>0</v>
      </c>
      <c r="W117" s="49">
        <f>IF(I117=1,J117,0)</f>
        <v>0</v>
      </c>
      <c r="X117" s="48">
        <f>W117*C117/1000</f>
        <v>0</v>
      </c>
      <c r="Y117" s="50"/>
      <c r="Z117" s="49">
        <f>IF(I117=0,O117,0)</f>
        <v>121097991</v>
      </c>
      <c r="AA117" s="49">
        <f>Z117*E117/1000</f>
        <v>2081674.46529</v>
      </c>
      <c r="AB117" s="49">
        <f>IF(I117=0,J117,0)</f>
        <v>1989265680</v>
      </c>
      <c r="AC117" s="51">
        <f>AB117*C117/1000</f>
        <v>34195477.0392</v>
      </c>
      <c r="AD117" s="52"/>
      <c r="AE117" s="53"/>
      <c r="AF117" s="11"/>
      <c r="AG117" s="11"/>
      <c r="AH117" s="11"/>
      <c r="AI117" s="11"/>
      <c r="AJ117" s="11"/>
      <c r="AK117" s="11"/>
      <c r="AL117" s="11"/>
      <c r="AM117" s="11"/>
    </row>
    <row r="118" ht="15" customHeight="1">
      <c r="A118" t="s" s="6">
        <v>248</v>
      </c>
      <c r="B118" t="s" s="6">
        <v>18</v>
      </c>
      <c r="C118" s="7">
        <v>14.47</v>
      </c>
      <c r="D118" s="7">
        <v>0</v>
      </c>
      <c r="E118" s="7">
        <v>14.47</v>
      </c>
      <c r="F118" s="7">
        <v>14.47</v>
      </c>
      <c r="G118" s="7">
        <v>14.47</v>
      </c>
      <c r="H118" s="7"/>
      <c r="I118" s="8">
        <f>IF(C118=E118,0,1)</f>
        <v>0</v>
      </c>
      <c r="J118" s="9">
        <v>1147095764</v>
      </c>
      <c r="K118" s="9">
        <f>J118*C118/1000</f>
        <v>16598475.70508</v>
      </c>
      <c r="L118" s="9">
        <v>30924543</v>
      </c>
      <c r="M118" s="9">
        <v>25506700</v>
      </c>
      <c r="N118" s="9">
        <v>24969980</v>
      </c>
      <c r="O118" s="9">
        <f>L118+M118+N118</f>
        <v>81401223</v>
      </c>
      <c r="P118" s="47">
        <f>O118*E118/1000</f>
        <v>1177875.69681</v>
      </c>
      <c r="Q118" s="9">
        <v>1228496987</v>
      </c>
      <c r="R118" s="10">
        <v>93.37390000000001</v>
      </c>
      <c r="S118" s="10">
        <v>6.6261</v>
      </c>
      <c r="T118" s="41"/>
      <c r="U118" s="11">
        <f>IF(I118=1,O118,0)</f>
        <v>0</v>
      </c>
      <c r="V118" s="48">
        <f>E118*U118/1000</f>
        <v>0</v>
      </c>
      <c r="W118" s="49">
        <f>IF(I118=1,J118,0)</f>
        <v>0</v>
      </c>
      <c r="X118" s="48">
        <f>W118*C118/1000</f>
        <v>0</v>
      </c>
      <c r="Y118" s="50"/>
      <c r="Z118" s="49">
        <f>IF(I118=0,O118,0)</f>
        <v>81401223</v>
      </c>
      <c r="AA118" s="49">
        <f>Z118*E118/1000</f>
        <v>1177875.69681</v>
      </c>
      <c r="AB118" s="49">
        <f>IF(I118=0,J118,0)</f>
        <v>1147095764</v>
      </c>
      <c r="AC118" s="51">
        <f>AB118*C118/1000</f>
        <v>16598475.70508</v>
      </c>
      <c r="AD118" s="52"/>
      <c r="AE118" s="53"/>
      <c r="AF118" s="11"/>
      <c r="AG118" s="11"/>
      <c r="AH118" s="11"/>
      <c r="AI118" s="11"/>
      <c r="AJ118" s="11"/>
      <c r="AK118" s="11"/>
      <c r="AL118" s="11"/>
      <c r="AM118" s="11"/>
    </row>
    <row r="119" ht="15" customHeight="1">
      <c r="A119" t="s" s="6">
        <v>250</v>
      </c>
      <c r="B119" t="s" s="6">
        <v>18</v>
      </c>
      <c r="C119" s="7">
        <v>12.18</v>
      </c>
      <c r="D119" s="7">
        <v>0</v>
      </c>
      <c r="E119" s="7">
        <v>13.45</v>
      </c>
      <c r="F119" s="7">
        <v>13.45</v>
      </c>
      <c r="G119" s="7">
        <v>13.45</v>
      </c>
      <c r="H119" s="7"/>
      <c r="I119" s="8">
        <f>IF(C119=E119,0,1)</f>
        <v>1</v>
      </c>
      <c r="J119" s="9">
        <v>730730500</v>
      </c>
      <c r="K119" s="9">
        <f>J119*C119/1000</f>
        <v>8900297.49</v>
      </c>
      <c r="L119" s="9">
        <v>260745700</v>
      </c>
      <c r="M119" s="9">
        <v>22179300</v>
      </c>
      <c r="N119" s="9">
        <v>40377989</v>
      </c>
      <c r="O119" s="9">
        <f>L119+M119+N119</f>
        <v>323302989</v>
      </c>
      <c r="P119" s="47">
        <f>O119*E119/1000</f>
        <v>4348425.20205</v>
      </c>
      <c r="Q119" s="9">
        <v>1054033489</v>
      </c>
      <c r="R119" s="10">
        <v>69.3271</v>
      </c>
      <c r="S119" s="10">
        <v>30.6729</v>
      </c>
      <c r="T119" s="41"/>
      <c r="U119" s="11">
        <f>IF(I119=1,O119,0)</f>
        <v>323302989</v>
      </c>
      <c r="V119" s="48">
        <f>E119*U119/1000</f>
        <v>4348425.20205</v>
      </c>
      <c r="W119" s="49">
        <f>IF(I119=1,J119,0)</f>
        <v>730730500</v>
      </c>
      <c r="X119" s="48">
        <f>W119*C119/1000</f>
        <v>8900297.49</v>
      </c>
      <c r="Y119" s="50"/>
      <c r="Z119" s="49">
        <f>IF(I119=0,O119,0)</f>
        <v>0</v>
      </c>
      <c r="AA119" s="49">
        <f>Z119*E119/1000</f>
        <v>0</v>
      </c>
      <c r="AB119" s="49">
        <f>IF(I119=0,J119,0)</f>
        <v>0</v>
      </c>
      <c r="AC119" s="51">
        <f>AB119*C119/1000</f>
        <v>0</v>
      </c>
      <c r="AD119" s="52"/>
      <c r="AE119" s="53"/>
      <c r="AF119" s="11"/>
      <c r="AG119" s="11"/>
      <c r="AH119" s="11"/>
      <c r="AI119" s="11"/>
      <c r="AJ119" s="11"/>
      <c r="AK119" s="11"/>
      <c r="AL119" s="11"/>
      <c r="AM119" s="11"/>
    </row>
    <row r="120" ht="15" customHeight="1">
      <c r="A120" t="s" s="6">
        <v>252</v>
      </c>
      <c r="B120" t="s" s="6">
        <v>18</v>
      </c>
      <c r="C120" s="7">
        <v>16.01</v>
      </c>
      <c r="D120" s="7">
        <v>0</v>
      </c>
      <c r="E120" s="7">
        <v>16.01</v>
      </c>
      <c r="F120" s="7">
        <v>16.01</v>
      </c>
      <c r="G120" s="7">
        <v>16.01</v>
      </c>
      <c r="H120" s="7"/>
      <c r="I120" s="8">
        <f>IF(C120=E120,0,1)</f>
        <v>0</v>
      </c>
      <c r="J120" s="9">
        <v>1051529282</v>
      </c>
      <c r="K120" s="9">
        <f>J120*C120/1000</f>
        <v>16834983.80482</v>
      </c>
      <c r="L120" s="9">
        <v>61919078</v>
      </c>
      <c r="M120" s="9">
        <v>30191300</v>
      </c>
      <c r="N120" s="9">
        <v>19351080</v>
      </c>
      <c r="O120" s="9">
        <f>L120+M120+N120</f>
        <v>111461458</v>
      </c>
      <c r="P120" s="47">
        <f>O120*E120/1000</f>
        <v>1784497.94258</v>
      </c>
      <c r="Q120" s="9">
        <v>1162990740</v>
      </c>
      <c r="R120" s="10">
        <v>90.416</v>
      </c>
      <c r="S120" s="10">
        <v>9.584</v>
      </c>
      <c r="T120" s="41"/>
      <c r="U120" s="11">
        <f>IF(I120=1,O120,0)</f>
        <v>0</v>
      </c>
      <c r="V120" s="48">
        <f>E120*U120/1000</f>
        <v>0</v>
      </c>
      <c r="W120" s="49">
        <f>IF(I120=1,J120,0)</f>
        <v>0</v>
      </c>
      <c r="X120" s="48">
        <f>W120*C120/1000</f>
        <v>0</v>
      </c>
      <c r="Y120" s="50"/>
      <c r="Z120" s="49">
        <f>IF(I120=0,O120,0)</f>
        <v>111461458</v>
      </c>
      <c r="AA120" s="49">
        <f>Z120*E120/1000</f>
        <v>1784497.94258</v>
      </c>
      <c r="AB120" s="49">
        <f>IF(I120=0,J120,0)</f>
        <v>1051529282</v>
      </c>
      <c r="AC120" s="51">
        <f>AB120*C120/1000</f>
        <v>16834983.80482</v>
      </c>
      <c r="AD120" s="52"/>
      <c r="AE120" s="53"/>
      <c r="AF120" s="11"/>
      <c r="AG120" s="11"/>
      <c r="AH120" s="11"/>
      <c r="AI120" s="11"/>
      <c r="AJ120" s="11"/>
      <c r="AK120" s="11"/>
      <c r="AL120" s="11"/>
      <c r="AM120" s="11"/>
    </row>
    <row r="121" ht="15" customHeight="1">
      <c r="A121" t="s" s="6">
        <v>254</v>
      </c>
      <c r="B121" t="s" s="6">
        <v>18</v>
      </c>
      <c r="C121" s="7">
        <v>17.88</v>
      </c>
      <c r="D121" s="7">
        <v>0</v>
      </c>
      <c r="E121" s="7">
        <v>17.88</v>
      </c>
      <c r="F121" s="7">
        <v>17.88</v>
      </c>
      <c r="G121" s="7">
        <v>17.88</v>
      </c>
      <c r="H121" s="7"/>
      <c r="I121" s="8">
        <f>IF(C121=E121,0,1)</f>
        <v>0</v>
      </c>
      <c r="J121" s="9">
        <v>1705001172</v>
      </c>
      <c r="K121" s="9">
        <f>J121*C121/1000</f>
        <v>30485420.95536</v>
      </c>
      <c r="L121" s="9">
        <v>54855702</v>
      </c>
      <c r="M121" s="9">
        <v>834700</v>
      </c>
      <c r="N121" s="9">
        <v>19515410</v>
      </c>
      <c r="O121" s="9">
        <f>L121+M121+N121</f>
        <v>75205812</v>
      </c>
      <c r="P121" s="47">
        <f>O121*E121/1000</f>
        <v>1344679.91856</v>
      </c>
      <c r="Q121" s="9">
        <v>1780206984</v>
      </c>
      <c r="R121" s="10">
        <v>95.7754</v>
      </c>
      <c r="S121" s="10">
        <v>4.2246</v>
      </c>
      <c r="T121" s="41"/>
      <c r="U121" s="11">
        <f>IF(I121=1,O121,0)</f>
        <v>0</v>
      </c>
      <c r="V121" s="48">
        <f>E121*U121/1000</f>
        <v>0</v>
      </c>
      <c r="W121" s="49">
        <f>IF(I121=1,J121,0)</f>
        <v>0</v>
      </c>
      <c r="X121" s="48">
        <f>W121*C121/1000</f>
        <v>0</v>
      </c>
      <c r="Y121" s="50"/>
      <c r="Z121" s="49">
        <f>IF(I121=0,O121,0)</f>
        <v>75205812</v>
      </c>
      <c r="AA121" s="49">
        <f>Z121*E121/1000</f>
        <v>1344679.91856</v>
      </c>
      <c r="AB121" s="49">
        <f>IF(I121=0,J121,0)</f>
        <v>1705001172</v>
      </c>
      <c r="AC121" s="51">
        <f>AB121*C121/1000</f>
        <v>30485420.95536</v>
      </c>
      <c r="AD121" s="52"/>
      <c r="AE121" s="53"/>
      <c r="AF121" s="11"/>
      <c r="AG121" s="11"/>
      <c r="AH121" s="11"/>
      <c r="AI121" s="11"/>
      <c r="AJ121" s="11"/>
      <c r="AK121" s="11"/>
      <c r="AL121" s="11"/>
      <c r="AM121" s="11"/>
    </row>
    <row r="122" ht="15" customHeight="1">
      <c r="A122" t="s" s="6">
        <v>256</v>
      </c>
      <c r="B122" t="s" s="6">
        <v>18</v>
      </c>
      <c r="C122" s="7">
        <v>18.72</v>
      </c>
      <c r="D122" s="7">
        <v>0</v>
      </c>
      <c r="E122" s="7">
        <v>18.72</v>
      </c>
      <c r="F122" s="7">
        <v>18.72</v>
      </c>
      <c r="G122" s="7">
        <v>18.72</v>
      </c>
      <c r="H122" s="7"/>
      <c r="I122" s="8">
        <f>IF(C122=E122,0,1)</f>
        <v>0</v>
      </c>
      <c r="J122" s="9">
        <v>612174400</v>
      </c>
      <c r="K122" s="9">
        <f>J122*C122/1000</f>
        <v>11459904.768</v>
      </c>
      <c r="L122" s="9">
        <v>33598220</v>
      </c>
      <c r="M122" s="9">
        <v>5892500</v>
      </c>
      <c r="N122" s="9">
        <v>70448492</v>
      </c>
      <c r="O122" s="9">
        <f>L122+M122+N122</f>
        <v>109939212</v>
      </c>
      <c r="P122" s="47">
        <f>O122*E122/1000</f>
        <v>2058062.04864</v>
      </c>
      <c r="Q122" s="9">
        <v>722113612</v>
      </c>
      <c r="R122" s="10">
        <v>84.7754</v>
      </c>
      <c r="S122" s="10">
        <v>15.2246</v>
      </c>
      <c r="T122" s="41"/>
      <c r="U122" s="11">
        <f>IF(I122=1,O122,0)</f>
        <v>0</v>
      </c>
      <c r="V122" s="48">
        <f>E122*U122/1000</f>
        <v>0</v>
      </c>
      <c r="W122" s="49">
        <f>IF(I122=1,J122,0)</f>
        <v>0</v>
      </c>
      <c r="X122" s="48">
        <f>W122*C122/1000</f>
        <v>0</v>
      </c>
      <c r="Y122" s="50"/>
      <c r="Z122" s="49">
        <f>IF(I122=0,O122,0)</f>
        <v>109939212</v>
      </c>
      <c r="AA122" s="49">
        <f>Z122*E122/1000</f>
        <v>2058062.04864</v>
      </c>
      <c r="AB122" s="49">
        <f>IF(I122=0,J122,0)</f>
        <v>612174400</v>
      </c>
      <c r="AC122" s="51">
        <f>AB122*C122/1000</f>
        <v>11459904.768</v>
      </c>
      <c r="AD122" s="52"/>
      <c r="AE122" s="53"/>
      <c r="AF122" s="11"/>
      <c r="AG122" s="11"/>
      <c r="AH122" s="11"/>
      <c r="AI122" s="11"/>
      <c r="AJ122" s="11"/>
      <c r="AK122" s="11"/>
      <c r="AL122" s="11"/>
      <c r="AM122" s="11"/>
    </row>
    <row r="123" ht="15" customHeight="1">
      <c r="A123" t="s" s="6">
        <v>258</v>
      </c>
      <c r="B123" t="s" s="6">
        <v>18</v>
      </c>
      <c r="C123" s="7">
        <v>3</v>
      </c>
      <c r="D123" s="7">
        <v>0</v>
      </c>
      <c r="E123" s="7">
        <v>3</v>
      </c>
      <c r="F123" s="7">
        <v>3</v>
      </c>
      <c r="G123" s="7">
        <v>3</v>
      </c>
      <c r="H123" s="7"/>
      <c r="I123" s="8">
        <f>IF(C123=E123,0,1)</f>
        <v>0</v>
      </c>
      <c r="J123" s="9">
        <v>185032010</v>
      </c>
      <c r="K123" s="9">
        <f>J123*C123/1000</f>
        <v>555096.03</v>
      </c>
      <c r="L123" s="9">
        <v>111808252</v>
      </c>
      <c r="M123" s="9">
        <v>15920900</v>
      </c>
      <c r="N123" s="9">
        <v>11644790</v>
      </c>
      <c r="O123" s="9">
        <f>L123+M123+N123</f>
        <v>139373942</v>
      </c>
      <c r="P123" s="47">
        <f>O123*E123/1000</f>
        <v>418121.826</v>
      </c>
      <c r="Q123" s="9">
        <v>324405952</v>
      </c>
      <c r="R123" s="10">
        <v>57.0372</v>
      </c>
      <c r="S123" s="10">
        <v>42.9628</v>
      </c>
      <c r="T123" s="41"/>
      <c r="U123" s="11">
        <f>IF(I123=1,O123,0)</f>
        <v>0</v>
      </c>
      <c r="V123" s="48">
        <f>E123*U123/1000</f>
        <v>0</v>
      </c>
      <c r="W123" s="49">
        <f>IF(I123=1,J123,0)</f>
        <v>0</v>
      </c>
      <c r="X123" s="48">
        <f>W123*C123/1000</f>
        <v>0</v>
      </c>
      <c r="Y123" s="50"/>
      <c r="Z123" s="49">
        <f>IF(I123=0,O123,0)</f>
        <v>139373942</v>
      </c>
      <c r="AA123" s="49">
        <f>Z123*E123/1000</f>
        <v>418121.826</v>
      </c>
      <c r="AB123" s="49">
        <f>IF(I123=0,J123,0)</f>
        <v>185032010</v>
      </c>
      <c r="AC123" s="51">
        <f>AB123*C123/1000</f>
        <v>555096.03</v>
      </c>
      <c r="AD123" s="52"/>
      <c r="AE123" s="53"/>
      <c r="AF123" s="11"/>
      <c r="AG123" s="11"/>
      <c r="AH123" s="11"/>
      <c r="AI123" s="11"/>
      <c r="AJ123" s="11"/>
      <c r="AK123" s="11"/>
      <c r="AL123" s="11"/>
      <c r="AM123" s="11"/>
    </row>
    <row r="124" ht="15" customHeight="1">
      <c r="A124" t="s" s="6">
        <v>260</v>
      </c>
      <c r="B124" t="s" s="6">
        <v>18</v>
      </c>
      <c r="C124" s="7">
        <v>15.25</v>
      </c>
      <c r="D124" s="7">
        <v>0</v>
      </c>
      <c r="E124" s="7">
        <v>15.95</v>
      </c>
      <c r="F124" s="7">
        <v>15.95</v>
      </c>
      <c r="G124" s="7">
        <v>15.95</v>
      </c>
      <c r="H124" s="7"/>
      <c r="I124" s="8">
        <f>IF(C124=E124,0,1)</f>
        <v>1</v>
      </c>
      <c r="J124" s="9">
        <v>2769980435</v>
      </c>
      <c r="K124" s="9">
        <f>J124*C124/1000</f>
        <v>42242201.63375</v>
      </c>
      <c r="L124" s="9">
        <v>284161404</v>
      </c>
      <c r="M124" s="9">
        <v>63993078</v>
      </c>
      <c r="N124" s="9">
        <v>76892470</v>
      </c>
      <c r="O124" s="9">
        <f>L124+M124+N124</f>
        <v>425046952</v>
      </c>
      <c r="P124" s="47">
        <f>O124*E124/1000</f>
        <v>6779498.8844</v>
      </c>
      <c r="Q124" s="9">
        <v>3195027387</v>
      </c>
      <c r="R124" s="10">
        <v>86.6966</v>
      </c>
      <c r="S124" s="10">
        <v>13.3034</v>
      </c>
      <c r="T124" s="41"/>
      <c r="U124" s="11">
        <f>IF(I124=1,O124,0)</f>
        <v>425046952</v>
      </c>
      <c r="V124" s="48">
        <f>E124*U124/1000</f>
        <v>6779498.8844</v>
      </c>
      <c r="W124" s="49">
        <f>IF(I124=1,J124,0)</f>
        <v>2769980435</v>
      </c>
      <c r="X124" s="48">
        <f>W124*C124/1000</f>
        <v>42242201.63375</v>
      </c>
      <c r="Y124" s="50"/>
      <c r="Z124" s="49">
        <f>IF(I124=0,O124,0)</f>
        <v>0</v>
      </c>
      <c r="AA124" s="49">
        <f>Z124*E124/1000</f>
        <v>0</v>
      </c>
      <c r="AB124" s="49">
        <f>IF(I124=0,J124,0)</f>
        <v>0</v>
      </c>
      <c r="AC124" s="51">
        <f>AB124*C124/1000</f>
        <v>0</v>
      </c>
      <c r="AD124" s="52"/>
      <c r="AE124" s="53"/>
      <c r="AF124" s="11"/>
      <c r="AG124" s="11"/>
      <c r="AH124" s="11"/>
      <c r="AI124" s="11"/>
      <c r="AJ124" s="11"/>
      <c r="AK124" s="11"/>
      <c r="AL124" s="11"/>
      <c r="AM124" s="11"/>
    </row>
    <row r="125" ht="15" customHeight="1">
      <c r="A125" t="s" s="6">
        <v>262</v>
      </c>
      <c r="B125" t="s" s="6">
        <v>18</v>
      </c>
      <c r="C125" s="7">
        <v>15.09</v>
      </c>
      <c r="D125" s="7">
        <v>0</v>
      </c>
      <c r="E125" s="7">
        <v>15.09</v>
      </c>
      <c r="F125" s="7">
        <v>15.09</v>
      </c>
      <c r="G125" s="7">
        <v>15.09</v>
      </c>
      <c r="H125" s="7"/>
      <c r="I125" s="8">
        <f>IF(C125=E125,0,1)</f>
        <v>0</v>
      </c>
      <c r="J125" s="9">
        <v>1537498512</v>
      </c>
      <c r="K125" s="9">
        <f>J125*C125/1000</f>
        <v>23200852.54608</v>
      </c>
      <c r="L125" s="9">
        <v>69855928</v>
      </c>
      <c r="M125" s="9">
        <v>21615400</v>
      </c>
      <c r="N125" s="9">
        <v>34655360</v>
      </c>
      <c r="O125" s="9">
        <f>L125+M125+N125</f>
        <v>126126688</v>
      </c>
      <c r="P125" s="47">
        <f>O125*E125/1000</f>
        <v>1903251.72192</v>
      </c>
      <c r="Q125" s="9">
        <v>1663625200</v>
      </c>
      <c r="R125" s="10">
        <v>92.4186</v>
      </c>
      <c r="S125" s="10">
        <v>7.5814</v>
      </c>
      <c r="T125" s="41"/>
      <c r="U125" s="11">
        <f>IF(I125=1,O125,0)</f>
        <v>0</v>
      </c>
      <c r="V125" s="48">
        <f>E125*U125/1000</f>
        <v>0</v>
      </c>
      <c r="W125" s="49">
        <f>IF(I125=1,J125,0)</f>
        <v>0</v>
      </c>
      <c r="X125" s="48">
        <f>W125*C125/1000</f>
        <v>0</v>
      </c>
      <c r="Y125" s="50"/>
      <c r="Z125" s="49">
        <f>IF(I125=0,O125,0)</f>
        <v>126126688</v>
      </c>
      <c r="AA125" s="49">
        <f>Z125*E125/1000</f>
        <v>1903251.72192</v>
      </c>
      <c r="AB125" s="49">
        <f>IF(I125=0,J125,0)</f>
        <v>1537498512</v>
      </c>
      <c r="AC125" s="51">
        <f>AB125*C125/1000</f>
        <v>23200852.54608</v>
      </c>
      <c r="AD125" s="52"/>
      <c r="AE125" s="53"/>
      <c r="AF125" s="11"/>
      <c r="AG125" s="11"/>
      <c r="AH125" s="11"/>
      <c r="AI125" s="11"/>
      <c r="AJ125" s="11"/>
      <c r="AK125" s="11"/>
      <c r="AL125" s="11"/>
      <c r="AM125" s="11"/>
    </row>
    <row r="126" ht="15" customHeight="1">
      <c r="A126" t="s" s="6">
        <v>264</v>
      </c>
      <c r="B126" t="s" s="6">
        <v>18</v>
      </c>
      <c r="C126" s="7">
        <v>14.7</v>
      </c>
      <c r="D126" s="7">
        <v>0</v>
      </c>
      <c r="E126" s="7">
        <v>14.7</v>
      </c>
      <c r="F126" s="7">
        <v>14.7</v>
      </c>
      <c r="G126" s="7">
        <v>14.7</v>
      </c>
      <c r="H126" s="7"/>
      <c r="I126" s="8">
        <f>IF(C126=E126,0,1)</f>
        <v>0</v>
      </c>
      <c r="J126" s="9">
        <v>272713075</v>
      </c>
      <c r="K126" s="9">
        <f>J126*C126/1000</f>
        <v>4008882.2025</v>
      </c>
      <c r="L126" s="9">
        <v>14099466</v>
      </c>
      <c r="M126" s="9">
        <v>2235100</v>
      </c>
      <c r="N126" s="9">
        <v>11347797</v>
      </c>
      <c r="O126" s="9">
        <f>L126+M126+N126</f>
        <v>27682363</v>
      </c>
      <c r="P126" s="47">
        <f>O126*E126/1000</f>
        <v>406930.7361</v>
      </c>
      <c r="Q126" s="9">
        <v>300395438</v>
      </c>
      <c r="R126" s="10">
        <v>90.7847</v>
      </c>
      <c r="S126" s="10">
        <v>9.215299999999999</v>
      </c>
      <c r="T126" s="41"/>
      <c r="U126" s="11">
        <f>IF(I126=1,O126,0)</f>
        <v>0</v>
      </c>
      <c r="V126" s="48">
        <f>E126*U126/1000</f>
        <v>0</v>
      </c>
      <c r="W126" s="49">
        <f>IF(I126=1,J126,0)</f>
        <v>0</v>
      </c>
      <c r="X126" s="48">
        <f>W126*C126/1000</f>
        <v>0</v>
      </c>
      <c r="Y126" s="50"/>
      <c r="Z126" s="49">
        <f>IF(I126=0,O126,0)</f>
        <v>27682363</v>
      </c>
      <c r="AA126" s="49">
        <f>Z126*E126/1000</f>
        <v>406930.7361</v>
      </c>
      <c r="AB126" s="49">
        <f>IF(I126=0,J126,0)</f>
        <v>272713075</v>
      </c>
      <c r="AC126" s="51">
        <f>AB126*C126/1000</f>
        <v>4008882.2025</v>
      </c>
      <c r="AD126" s="52"/>
      <c r="AE126" s="53"/>
      <c r="AF126" s="11"/>
      <c r="AG126" s="11"/>
      <c r="AH126" s="11"/>
      <c r="AI126" s="11"/>
      <c r="AJ126" s="11"/>
      <c r="AK126" s="11"/>
      <c r="AL126" s="11"/>
      <c r="AM126" s="11"/>
    </row>
    <row r="127" ht="15" customHeight="1">
      <c r="A127" t="s" s="6">
        <v>266</v>
      </c>
      <c r="B127" t="s" s="6">
        <v>18</v>
      </c>
      <c r="C127" s="7">
        <v>17.91</v>
      </c>
      <c r="D127" s="7">
        <v>0</v>
      </c>
      <c r="E127" s="7">
        <v>17.89</v>
      </c>
      <c r="F127" s="7">
        <v>17.89</v>
      </c>
      <c r="G127" s="7">
        <v>17.89</v>
      </c>
      <c r="H127" s="7"/>
      <c r="I127" s="8">
        <f>IF(C127=E127,0,1)</f>
        <v>1</v>
      </c>
      <c r="J127" s="9">
        <v>1332340490</v>
      </c>
      <c r="K127" s="9">
        <f>J127*C127/1000</f>
        <v>23862218.1759</v>
      </c>
      <c r="L127" s="9">
        <v>42756662</v>
      </c>
      <c r="M127" s="9">
        <v>2513900</v>
      </c>
      <c r="N127" s="9">
        <v>19232114</v>
      </c>
      <c r="O127" s="9">
        <f>L127+M127+N127</f>
        <v>64502676</v>
      </c>
      <c r="P127" s="47">
        <f>O127*E127/1000</f>
        <v>1153952.87364</v>
      </c>
      <c r="Q127" s="9">
        <v>1396843166</v>
      </c>
      <c r="R127" s="10">
        <v>95.3823</v>
      </c>
      <c r="S127" s="10">
        <v>4.6177</v>
      </c>
      <c r="T127" s="41"/>
      <c r="U127" s="11">
        <f>IF(I127=1,O127,0)</f>
        <v>64502676</v>
      </c>
      <c r="V127" s="48">
        <f>E127*U127/1000</f>
        <v>1153952.87364</v>
      </c>
      <c r="W127" s="49">
        <f>IF(I127=1,J127,0)</f>
        <v>1332340490</v>
      </c>
      <c r="X127" s="48">
        <f>W127*C127/1000</f>
        <v>23862218.1759</v>
      </c>
      <c r="Y127" s="50"/>
      <c r="Z127" s="49">
        <f>IF(I127=0,O127,0)</f>
        <v>0</v>
      </c>
      <c r="AA127" s="49">
        <f>Z127*E127/1000</f>
        <v>0</v>
      </c>
      <c r="AB127" s="49">
        <f>IF(I127=0,J127,0)</f>
        <v>0</v>
      </c>
      <c r="AC127" s="51">
        <f>AB127*C127/1000</f>
        <v>0</v>
      </c>
      <c r="AD127" s="52"/>
      <c r="AE127" s="53"/>
      <c r="AF127" s="11"/>
      <c r="AG127" s="11"/>
      <c r="AH127" s="11"/>
      <c r="AI127" s="11"/>
      <c r="AJ127" s="11"/>
      <c r="AK127" s="11"/>
      <c r="AL127" s="11"/>
      <c r="AM127" s="11"/>
    </row>
    <row r="128" ht="15" customHeight="1">
      <c r="A128" t="s" s="6">
        <v>268</v>
      </c>
      <c r="B128" t="s" s="6">
        <v>18</v>
      </c>
      <c r="C128" s="7">
        <v>8.109999999999999</v>
      </c>
      <c r="D128" s="7">
        <v>0</v>
      </c>
      <c r="E128" s="7">
        <v>8.109999999999999</v>
      </c>
      <c r="F128" s="7">
        <v>8.109999999999999</v>
      </c>
      <c r="G128" s="7">
        <v>8.109999999999999</v>
      </c>
      <c r="H128" s="7"/>
      <c r="I128" s="8">
        <f>IF(C128=E128,0,1)</f>
        <v>0</v>
      </c>
      <c r="J128" s="9">
        <v>6243200766</v>
      </c>
      <c r="K128" s="9">
        <f>J128*C128/1000</f>
        <v>50632358.21226</v>
      </c>
      <c r="L128" s="9">
        <v>314504004</v>
      </c>
      <c r="M128" s="9">
        <v>31509500</v>
      </c>
      <c r="N128" s="9">
        <v>147296500</v>
      </c>
      <c r="O128" s="9">
        <f>L128+M128+N128</f>
        <v>493310004</v>
      </c>
      <c r="P128" s="47">
        <f>O128*E128/1000</f>
        <v>4000744.13244</v>
      </c>
      <c r="Q128" s="9">
        <v>6736510770</v>
      </c>
      <c r="R128" s="10">
        <v>92.6771</v>
      </c>
      <c r="S128" s="10">
        <v>7.3229</v>
      </c>
      <c r="T128" s="41"/>
      <c r="U128" s="11">
        <f>IF(I128=1,O128,0)</f>
        <v>0</v>
      </c>
      <c r="V128" s="48">
        <f>E128*U128/1000</f>
        <v>0</v>
      </c>
      <c r="W128" s="49">
        <f>IF(I128=1,J128,0)</f>
        <v>0</v>
      </c>
      <c r="X128" s="48">
        <f>W128*C128/1000</f>
        <v>0</v>
      </c>
      <c r="Y128" s="50"/>
      <c r="Z128" s="49">
        <f>IF(I128=0,O128,0)</f>
        <v>493310004</v>
      </c>
      <c r="AA128" s="49">
        <f>Z128*E128/1000</f>
        <v>4000744.13244</v>
      </c>
      <c r="AB128" s="49">
        <f>IF(I128=0,J128,0)</f>
        <v>6243200766</v>
      </c>
      <c r="AC128" s="51">
        <f>AB128*C128/1000</f>
        <v>50632358.21226</v>
      </c>
      <c r="AD128" s="52"/>
      <c r="AE128" s="53"/>
      <c r="AF128" s="11"/>
      <c r="AG128" s="11"/>
      <c r="AH128" s="11"/>
      <c r="AI128" s="11"/>
      <c r="AJ128" s="11"/>
      <c r="AK128" s="11"/>
      <c r="AL128" s="11"/>
      <c r="AM128" s="11"/>
    </row>
    <row r="129" ht="15" customHeight="1">
      <c r="A129" t="s" s="6">
        <v>270</v>
      </c>
      <c r="B129" t="s" s="6">
        <v>18</v>
      </c>
      <c r="C129" s="7">
        <v>13.67</v>
      </c>
      <c r="D129" s="7">
        <v>0</v>
      </c>
      <c r="E129" s="7">
        <v>13.67</v>
      </c>
      <c r="F129" s="7">
        <v>13.67</v>
      </c>
      <c r="G129" s="7">
        <v>13.67</v>
      </c>
      <c r="H129" s="7"/>
      <c r="I129" s="8">
        <f>IF(C129=E129,0,1)</f>
        <v>0</v>
      </c>
      <c r="J129" s="9">
        <v>472111589</v>
      </c>
      <c r="K129" s="9">
        <f>J129*C129/1000</f>
        <v>6453765.42163</v>
      </c>
      <c r="L129" s="9">
        <v>97934794</v>
      </c>
      <c r="M129" s="9">
        <v>20145935</v>
      </c>
      <c r="N129" s="9">
        <v>28256670</v>
      </c>
      <c r="O129" s="9">
        <f>L129+M129+N129</f>
        <v>146337399</v>
      </c>
      <c r="P129" s="47">
        <f>O129*E129/1000</f>
        <v>2000432.24433</v>
      </c>
      <c r="Q129" s="9">
        <v>618448988</v>
      </c>
      <c r="R129" s="10">
        <v>76.33799999999999</v>
      </c>
      <c r="S129" s="10">
        <v>23.662</v>
      </c>
      <c r="T129" s="41"/>
      <c r="U129" s="11">
        <f>IF(I129=1,O129,0)</f>
        <v>0</v>
      </c>
      <c r="V129" s="48">
        <f>E129*U129/1000</f>
        <v>0</v>
      </c>
      <c r="W129" s="49">
        <f>IF(I129=1,J129,0)</f>
        <v>0</v>
      </c>
      <c r="X129" s="48">
        <f>W129*C129/1000</f>
        <v>0</v>
      </c>
      <c r="Y129" s="50"/>
      <c r="Z129" s="49">
        <f>IF(I129=0,O129,0)</f>
        <v>146337399</v>
      </c>
      <c r="AA129" s="49">
        <f>Z129*E129/1000</f>
        <v>2000432.24433</v>
      </c>
      <c r="AB129" s="49">
        <f>IF(I129=0,J129,0)</f>
        <v>472111589</v>
      </c>
      <c r="AC129" s="51">
        <f>AB129*C129/1000</f>
        <v>6453765.42163</v>
      </c>
      <c r="AD129" s="52"/>
      <c r="AE129" s="53"/>
      <c r="AF129" s="11"/>
      <c r="AG129" s="11"/>
      <c r="AH129" s="11"/>
      <c r="AI129" s="11"/>
      <c r="AJ129" s="11"/>
      <c r="AK129" s="11"/>
      <c r="AL129" s="11"/>
      <c r="AM129" s="11"/>
    </row>
    <row r="130" ht="15" customHeight="1">
      <c r="A130" t="s" s="6">
        <v>272</v>
      </c>
      <c r="B130" t="s" s="6">
        <v>18</v>
      </c>
      <c r="C130" s="7">
        <v>12.72</v>
      </c>
      <c r="D130" s="7">
        <v>0</v>
      </c>
      <c r="E130" s="7">
        <v>23.3</v>
      </c>
      <c r="F130" s="7">
        <v>23.3</v>
      </c>
      <c r="G130" s="7">
        <v>23.3</v>
      </c>
      <c r="H130" s="7"/>
      <c r="I130" s="8">
        <f>IF(C130=E130,0,1)</f>
        <v>1</v>
      </c>
      <c r="J130" s="9">
        <v>7092654494</v>
      </c>
      <c r="K130" s="9">
        <f>J130*C130/1000</f>
        <v>90218565.16368</v>
      </c>
      <c r="L130" s="9">
        <v>497948133</v>
      </c>
      <c r="M130" s="9">
        <v>256574250</v>
      </c>
      <c r="N130" s="9">
        <v>325693499</v>
      </c>
      <c r="O130" s="9">
        <f>L130+M130+N130</f>
        <v>1080215882</v>
      </c>
      <c r="P130" s="47">
        <f>O130*E130/1000</f>
        <v>25169030.0506</v>
      </c>
      <c r="Q130" s="9">
        <v>8172870376</v>
      </c>
      <c r="R130" s="10">
        <v>86.7829</v>
      </c>
      <c r="S130" s="10">
        <v>13.2171</v>
      </c>
      <c r="T130" s="41"/>
      <c r="U130" s="11">
        <f>IF(I130=1,O130,0)</f>
        <v>1080215882</v>
      </c>
      <c r="V130" s="48">
        <f>E130*U130/1000</f>
        <v>25169030.0506</v>
      </c>
      <c r="W130" s="49">
        <f>IF(I130=1,J130,0)</f>
        <v>7092654494</v>
      </c>
      <c r="X130" s="48">
        <f>W130*C130/1000</f>
        <v>90218565.16368</v>
      </c>
      <c r="Y130" s="50"/>
      <c r="Z130" s="49">
        <f>IF(I130=0,O130,0)</f>
        <v>0</v>
      </c>
      <c r="AA130" s="49">
        <f>Z130*E130/1000</f>
        <v>0</v>
      </c>
      <c r="AB130" s="49">
        <f>IF(I130=0,J130,0)</f>
        <v>0</v>
      </c>
      <c r="AC130" s="51">
        <f>AB130*C130/1000</f>
        <v>0</v>
      </c>
      <c r="AD130" s="52"/>
      <c r="AE130" s="53"/>
      <c r="AF130" s="11"/>
      <c r="AG130" s="11"/>
      <c r="AH130" s="11"/>
      <c r="AI130" s="11"/>
      <c r="AJ130" s="11"/>
      <c r="AK130" s="11"/>
      <c r="AL130" s="11"/>
      <c r="AM130" s="11"/>
    </row>
    <row r="131" ht="15" customHeight="1">
      <c r="A131" t="s" s="6">
        <v>274</v>
      </c>
      <c r="B131" t="s" s="6">
        <v>18</v>
      </c>
      <c r="C131" s="7">
        <v>17.52</v>
      </c>
      <c r="D131" s="7">
        <v>0</v>
      </c>
      <c r="E131" s="7">
        <v>17.52</v>
      </c>
      <c r="F131" s="7">
        <v>17.52</v>
      </c>
      <c r="G131" s="7">
        <v>17.52</v>
      </c>
      <c r="H131" s="7"/>
      <c r="I131" s="8">
        <f>IF(C131=E131,0,1)</f>
        <v>0</v>
      </c>
      <c r="J131" s="9">
        <v>46435651</v>
      </c>
      <c r="K131" s="9">
        <f>J131*C131/1000</f>
        <v>813552.60552</v>
      </c>
      <c r="L131" s="9">
        <v>2909032</v>
      </c>
      <c r="M131" s="9">
        <v>372617</v>
      </c>
      <c r="N131" s="9">
        <v>2297562</v>
      </c>
      <c r="O131" s="9">
        <f>L131+M131+N131</f>
        <v>5579211</v>
      </c>
      <c r="P131" s="47">
        <f>O131*E131/1000</f>
        <v>97747.776719999994</v>
      </c>
      <c r="Q131" s="9">
        <v>52014862</v>
      </c>
      <c r="R131" s="10">
        <v>89.27379999999999</v>
      </c>
      <c r="S131" s="10">
        <v>10.7262</v>
      </c>
      <c r="T131" s="41"/>
      <c r="U131" s="11">
        <f>IF(I131=1,O131,0)</f>
        <v>0</v>
      </c>
      <c r="V131" s="48">
        <f>E131*U131/1000</f>
        <v>0</v>
      </c>
      <c r="W131" s="49">
        <f>IF(I131=1,J131,0)</f>
        <v>0</v>
      </c>
      <c r="X131" s="48">
        <f>W131*C131/1000</f>
        <v>0</v>
      </c>
      <c r="Y131" s="50"/>
      <c r="Z131" s="49">
        <f>IF(I131=0,O131,0)</f>
        <v>5579211</v>
      </c>
      <c r="AA131" s="49">
        <f>Z131*E131/1000</f>
        <v>97747.776719999994</v>
      </c>
      <c r="AB131" s="49">
        <f>IF(I131=0,J131,0)</f>
        <v>46435651</v>
      </c>
      <c r="AC131" s="51">
        <f>AB131*C131/1000</f>
        <v>813552.60552</v>
      </c>
      <c r="AD131" s="52"/>
      <c r="AE131" s="53"/>
      <c r="AF131" s="11"/>
      <c r="AG131" s="11"/>
      <c r="AH131" s="11"/>
      <c r="AI131" s="11"/>
      <c r="AJ131" s="11"/>
      <c r="AK131" s="11"/>
      <c r="AL131" s="11"/>
      <c r="AM131" s="11"/>
    </row>
    <row r="132" ht="15" customHeight="1">
      <c r="A132" t="s" s="6">
        <v>276</v>
      </c>
      <c r="B132" t="s" s="6">
        <v>18</v>
      </c>
      <c r="C132" s="7">
        <v>21.51</v>
      </c>
      <c r="D132" s="7">
        <v>0</v>
      </c>
      <c r="E132" s="7">
        <v>21.51</v>
      </c>
      <c r="F132" s="7">
        <v>21.51</v>
      </c>
      <c r="G132" s="7">
        <v>21.51</v>
      </c>
      <c r="H132" s="7"/>
      <c r="I132" s="8">
        <f>IF(C132=E132,0,1)</f>
        <v>0</v>
      </c>
      <c r="J132" s="9">
        <v>89235100</v>
      </c>
      <c r="K132" s="9">
        <f>J132*C132/1000</f>
        <v>1919447.001</v>
      </c>
      <c r="L132" s="9">
        <v>1385051</v>
      </c>
      <c r="M132" s="9">
        <v>96300</v>
      </c>
      <c r="N132" s="9">
        <v>10422668</v>
      </c>
      <c r="O132" s="9">
        <f>L132+M132+N132</f>
        <v>11904019</v>
      </c>
      <c r="P132" s="47">
        <f>O132*E132/1000</f>
        <v>256055.44869</v>
      </c>
      <c r="Q132" s="9">
        <v>101139119</v>
      </c>
      <c r="R132" s="10">
        <v>88.23009999999999</v>
      </c>
      <c r="S132" s="10">
        <v>11.7699</v>
      </c>
      <c r="T132" s="41"/>
      <c r="U132" s="11">
        <f>IF(I132=1,O132,0)</f>
        <v>0</v>
      </c>
      <c r="V132" s="48">
        <f>E132*U132/1000</f>
        <v>0</v>
      </c>
      <c r="W132" s="49">
        <f>IF(I132=1,J132,0)</f>
        <v>0</v>
      </c>
      <c r="X132" s="48">
        <f>W132*C132/1000</f>
        <v>0</v>
      </c>
      <c r="Y132" s="50"/>
      <c r="Z132" s="49">
        <f>IF(I132=0,O132,0)</f>
        <v>11904019</v>
      </c>
      <c r="AA132" s="49">
        <f>Z132*E132/1000</f>
        <v>256055.44869</v>
      </c>
      <c r="AB132" s="49">
        <f>IF(I132=0,J132,0)</f>
        <v>89235100</v>
      </c>
      <c r="AC132" s="51">
        <f>AB132*C132/1000</f>
        <v>1919447.001</v>
      </c>
      <c r="AD132" s="52"/>
      <c r="AE132" s="53"/>
      <c r="AF132" s="11"/>
      <c r="AG132" s="11"/>
      <c r="AH132" s="11"/>
      <c r="AI132" s="11"/>
      <c r="AJ132" s="11"/>
      <c r="AK132" s="11"/>
      <c r="AL132" s="11"/>
      <c r="AM132" s="11"/>
    </row>
    <row r="133" ht="15" customHeight="1">
      <c r="A133" t="s" s="6">
        <v>278</v>
      </c>
      <c r="B133" t="s" s="6">
        <v>18</v>
      </c>
      <c r="C133" s="7">
        <v>11.56</v>
      </c>
      <c r="D133" s="7">
        <v>0</v>
      </c>
      <c r="E133" s="7">
        <v>11.56</v>
      </c>
      <c r="F133" s="7">
        <v>11.56</v>
      </c>
      <c r="G133" s="7">
        <v>11.56</v>
      </c>
      <c r="H133" s="7"/>
      <c r="I133" s="8">
        <f>IF(C133=E133,0,1)</f>
        <v>0</v>
      </c>
      <c r="J133" s="9">
        <v>7182410232</v>
      </c>
      <c r="K133" s="9">
        <f>J133*C133/1000</f>
        <v>83028662.28192</v>
      </c>
      <c r="L133" s="9">
        <v>555213428</v>
      </c>
      <c r="M133" s="9">
        <v>183705300</v>
      </c>
      <c r="N133" s="9">
        <v>122575490</v>
      </c>
      <c r="O133" s="9">
        <f>L133+M133+N133</f>
        <v>861494218</v>
      </c>
      <c r="P133" s="47">
        <f>O133*E133/1000</f>
        <v>9958873.160080001</v>
      </c>
      <c r="Q133" s="9">
        <v>8043904450</v>
      </c>
      <c r="R133" s="10">
        <v>89.2901</v>
      </c>
      <c r="S133" s="10">
        <v>10.7099</v>
      </c>
      <c r="T133" s="41"/>
      <c r="U133" s="11">
        <f>IF(I133=1,O133,0)</f>
        <v>0</v>
      </c>
      <c r="V133" s="48">
        <f>E133*U133/1000</f>
        <v>0</v>
      </c>
      <c r="W133" s="49">
        <f>IF(I133=1,J133,0)</f>
        <v>0</v>
      </c>
      <c r="X133" s="48">
        <f>W133*C133/1000</f>
        <v>0</v>
      </c>
      <c r="Y133" s="50"/>
      <c r="Z133" s="49">
        <f>IF(I133=0,O133,0)</f>
        <v>861494218</v>
      </c>
      <c r="AA133" s="49">
        <f>Z133*E133/1000</f>
        <v>9958873.160080001</v>
      </c>
      <c r="AB133" s="49">
        <f>IF(I133=0,J133,0)</f>
        <v>7182410232</v>
      </c>
      <c r="AC133" s="51">
        <f>AB133*C133/1000</f>
        <v>83028662.28192</v>
      </c>
      <c r="AD133" s="52"/>
      <c r="AE133" s="53"/>
      <c r="AF133" s="11"/>
      <c r="AG133" s="11"/>
      <c r="AH133" s="11"/>
      <c r="AI133" s="11"/>
      <c r="AJ133" s="11"/>
      <c r="AK133" s="11"/>
      <c r="AL133" s="11"/>
      <c r="AM133" s="11"/>
    </row>
    <row r="134" ht="15" customHeight="1">
      <c r="A134" t="s" s="6">
        <v>280</v>
      </c>
      <c r="B134" t="s" s="6">
        <v>18</v>
      </c>
      <c r="C134" s="7">
        <v>13.66</v>
      </c>
      <c r="D134" s="7">
        <v>0</v>
      </c>
      <c r="E134" s="7">
        <v>13.66</v>
      </c>
      <c r="F134" s="7">
        <v>13.66</v>
      </c>
      <c r="G134" s="7">
        <v>13.66</v>
      </c>
      <c r="H134" s="7"/>
      <c r="I134" s="8">
        <f>IF(C134=E134,0,1)</f>
        <v>0</v>
      </c>
      <c r="J134" s="9">
        <v>267631032</v>
      </c>
      <c r="K134" s="9">
        <f>J134*C134/1000</f>
        <v>3655839.89712</v>
      </c>
      <c r="L134" s="9">
        <v>24099145</v>
      </c>
      <c r="M134" s="9">
        <v>5498600</v>
      </c>
      <c r="N134" s="9">
        <v>41100520</v>
      </c>
      <c r="O134" s="9">
        <f>L134+M134+N134</f>
        <v>70698265</v>
      </c>
      <c r="P134" s="47">
        <f>O134*E134/1000</f>
        <v>965738.2999</v>
      </c>
      <c r="Q134" s="9">
        <v>338329297</v>
      </c>
      <c r="R134" s="10">
        <v>79.1037</v>
      </c>
      <c r="S134" s="10">
        <v>20.8963</v>
      </c>
      <c r="T134" s="41"/>
      <c r="U134" s="11">
        <f>IF(I134=1,O134,0)</f>
        <v>0</v>
      </c>
      <c r="V134" s="48">
        <f>E134*U134/1000</f>
        <v>0</v>
      </c>
      <c r="W134" s="49">
        <f>IF(I134=1,J134,0)</f>
        <v>0</v>
      </c>
      <c r="X134" s="48">
        <f>W134*C134/1000</f>
        <v>0</v>
      </c>
      <c r="Y134" s="50"/>
      <c r="Z134" s="49">
        <f>IF(I134=0,O134,0)</f>
        <v>70698265</v>
      </c>
      <c r="AA134" s="49">
        <f>Z134*E134/1000</f>
        <v>965738.2999</v>
      </c>
      <c r="AB134" s="49">
        <f>IF(I134=0,J134,0)</f>
        <v>267631032</v>
      </c>
      <c r="AC134" s="51">
        <f>AB134*C134/1000</f>
        <v>3655839.89712</v>
      </c>
      <c r="AD134" s="52"/>
      <c r="AE134" s="53"/>
      <c r="AF134" s="11"/>
      <c r="AG134" s="11"/>
      <c r="AH134" s="11"/>
      <c r="AI134" s="11"/>
      <c r="AJ134" s="11"/>
      <c r="AK134" s="11"/>
      <c r="AL134" s="11"/>
      <c r="AM134" s="11"/>
    </row>
    <row r="135" ht="15" customHeight="1">
      <c r="A135" t="s" s="6">
        <v>282</v>
      </c>
      <c r="B135" t="s" s="6">
        <v>18</v>
      </c>
      <c r="C135" s="7">
        <v>16.49</v>
      </c>
      <c r="D135" s="7">
        <v>0</v>
      </c>
      <c r="E135" s="7">
        <v>32.68</v>
      </c>
      <c r="F135" s="7">
        <v>32.68</v>
      </c>
      <c r="G135" s="7">
        <v>32.68</v>
      </c>
      <c r="H135" s="7"/>
      <c r="I135" s="8">
        <f>IF(C135=E135,0,1)</f>
        <v>1</v>
      </c>
      <c r="J135" s="9">
        <v>1357133638</v>
      </c>
      <c r="K135" s="9">
        <f>J135*C135/1000</f>
        <v>22379133.69062</v>
      </c>
      <c r="L135" s="9">
        <v>98373062</v>
      </c>
      <c r="M135" s="9">
        <v>64657700</v>
      </c>
      <c r="N135" s="9">
        <v>48822983</v>
      </c>
      <c r="O135" s="9">
        <f>L135+M135+N135</f>
        <v>211853745</v>
      </c>
      <c r="P135" s="47">
        <f>O135*E135/1000</f>
        <v>6923380.3866</v>
      </c>
      <c r="Q135" s="9">
        <v>1568987383</v>
      </c>
      <c r="R135" s="10">
        <v>86.4974</v>
      </c>
      <c r="S135" s="10">
        <v>13.5026</v>
      </c>
      <c r="T135" s="41"/>
      <c r="U135" s="11">
        <f>IF(I135=1,O135,0)</f>
        <v>211853745</v>
      </c>
      <c r="V135" s="48">
        <f>E135*U135/1000</f>
        <v>6923380.3866</v>
      </c>
      <c r="W135" s="49">
        <f>IF(I135=1,J135,0)</f>
        <v>1357133638</v>
      </c>
      <c r="X135" s="48">
        <f>W135*C135/1000</f>
        <v>22379133.69062</v>
      </c>
      <c r="Y135" s="50"/>
      <c r="Z135" s="49">
        <f>IF(I135=0,O135,0)</f>
        <v>0</v>
      </c>
      <c r="AA135" s="49">
        <f>Z135*E135/1000</f>
        <v>0</v>
      </c>
      <c r="AB135" s="49">
        <f>IF(I135=0,J135,0)</f>
        <v>0</v>
      </c>
      <c r="AC135" s="51">
        <f>AB135*C135/1000</f>
        <v>0</v>
      </c>
      <c r="AD135" s="52"/>
      <c r="AE135" s="53"/>
      <c r="AF135" s="11"/>
      <c r="AG135" s="11"/>
      <c r="AH135" s="11"/>
      <c r="AI135" s="11"/>
      <c r="AJ135" s="11"/>
      <c r="AK135" s="11"/>
      <c r="AL135" s="11"/>
      <c r="AM135" s="11"/>
    </row>
    <row r="136" ht="15" customHeight="1">
      <c r="A136" t="s" s="6">
        <v>284</v>
      </c>
      <c r="B136" t="s" s="6">
        <v>18</v>
      </c>
      <c r="C136" s="7">
        <v>16.56</v>
      </c>
      <c r="D136" s="7">
        <v>0</v>
      </c>
      <c r="E136" s="7">
        <v>16.56</v>
      </c>
      <c r="F136" s="7">
        <v>16.56</v>
      </c>
      <c r="G136" s="7">
        <v>16.56</v>
      </c>
      <c r="H136" s="7"/>
      <c r="I136" s="8">
        <f>IF(C136=E136,0,1)</f>
        <v>0</v>
      </c>
      <c r="J136" s="9">
        <v>2648351584</v>
      </c>
      <c r="K136" s="9">
        <f>J136*C136/1000</f>
        <v>43856702.23104</v>
      </c>
      <c r="L136" s="9">
        <v>77265296</v>
      </c>
      <c r="M136" s="9">
        <v>29290000</v>
      </c>
      <c r="N136" s="9">
        <v>41997940</v>
      </c>
      <c r="O136" s="9">
        <f>L136+M136+N136</f>
        <v>148553236</v>
      </c>
      <c r="P136" s="47">
        <f>O136*E136/1000</f>
        <v>2460041.58816</v>
      </c>
      <c r="Q136" s="9">
        <v>2796904820</v>
      </c>
      <c r="R136" s="10">
        <v>94.6887</v>
      </c>
      <c r="S136" s="10">
        <v>5.3113</v>
      </c>
      <c r="T136" s="41"/>
      <c r="U136" s="11">
        <f>IF(I136=1,O136,0)</f>
        <v>0</v>
      </c>
      <c r="V136" s="48">
        <f>E136*U136/1000</f>
        <v>0</v>
      </c>
      <c r="W136" s="49">
        <f>IF(I136=1,J136,0)</f>
        <v>0</v>
      </c>
      <c r="X136" s="48">
        <f>W136*C136/1000</f>
        <v>0</v>
      </c>
      <c r="Y136" s="50"/>
      <c r="Z136" s="49">
        <f>IF(I136=0,O136,0)</f>
        <v>148553236</v>
      </c>
      <c r="AA136" s="49">
        <f>Z136*E136/1000</f>
        <v>2460041.58816</v>
      </c>
      <c r="AB136" s="49">
        <f>IF(I136=0,J136,0)</f>
        <v>2648351584</v>
      </c>
      <c r="AC136" s="51">
        <f>AB136*C136/1000</f>
        <v>43856702.23104</v>
      </c>
      <c r="AD136" s="52"/>
      <c r="AE136" s="53"/>
      <c r="AF136" s="11"/>
      <c r="AG136" s="11"/>
      <c r="AH136" s="11"/>
      <c r="AI136" s="11"/>
      <c r="AJ136" s="11"/>
      <c r="AK136" s="11"/>
      <c r="AL136" s="11"/>
      <c r="AM136" s="11"/>
    </row>
    <row r="137" ht="15" customHeight="1">
      <c r="A137" t="s" s="6">
        <v>286</v>
      </c>
      <c r="B137" t="s" s="6">
        <v>18</v>
      </c>
      <c r="C137" s="7">
        <v>15.54</v>
      </c>
      <c r="D137" s="7">
        <v>0</v>
      </c>
      <c r="E137" s="7">
        <v>15.54</v>
      </c>
      <c r="F137" s="7">
        <v>15.54</v>
      </c>
      <c r="G137" s="7">
        <v>15.54</v>
      </c>
      <c r="H137" s="7"/>
      <c r="I137" s="8">
        <f>IF(C137=E137,0,1)</f>
        <v>0</v>
      </c>
      <c r="J137" s="9">
        <v>375967605</v>
      </c>
      <c r="K137" s="9">
        <f>J137*C137/1000</f>
        <v>5842536.5817</v>
      </c>
      <c r="L137" s="9">
        <v>5296695</v>
      </c>
      <c r="M137" s="9">
        <v>728800</v>
      </c>
      <c r="N137" s="9">
        <v>10302201</v>
      </c>
      <c r="O137" s="9">
        <f>L137+M137+N137</f>
        <v>16327696</v>
      </c>
      <c r="P137" s="47">
        <f>O137*E137/1000</f>
        <v>253732.39584</v>
      </c>
      <c r="Q137" s="9">
        <v>392295301</v>
      </c>
      <c r="R137" s="10">
        <v>95.8379</v>
      </c>
      <c r="S137" s="10">
        <v>4.1621</v>
      </c>
      <c r="T137" s="41"/>
      <c r="U137" s="11">
        <f>IF(I137=1,O137,0)</f>
        <v>0</v>
      </c>
      <c r="V137" s="48">
        <f>E137*U137/1000</f>
        <v>0</v>
      </c>
      <c r="W137" s="49">
        <f>IF(I137=1,J137,0)</f>
        <v>0</v>
      </c>
      <c r="X137" s="48">
        <f>W137*C137/1000</f>
        <v>0</v>
      </c>
      <c r="Y137" s="50"/>
      <c r="Z137" s="49">
        <f>IF(I137=0,O137,0)</f>
        <v>16327696</v>
      </c>
      <c r="AA137" s="49">
        <f>Z137*E137/1000</f>
        <v>253732.39584</v>
      </c>
      <c r="AB137" s="49">
        <f>IF(I137=0,J137,0)</f>
        <v>375967605</v>
      </c>
      <c r="AC137" s="51">
        <f>AB137*C137/1000</f>
        <v>5842536.5817</v>
      </c>
      <c r="AD137" s="52"/>
      <c r="AE137" s="53"/>
      <c r="AF137" s="11"/>
      <c r="AG137" s="11"/>
      <c r="AH137" s="11"/>
      <c r="AI137" s="11"/>
      <c r="AJ137" s="11"/>
      <c r="AK137" s="11"/>
      <c r="AL137" s="11"/>
      <c r="AM137" s="11"/>
    </row>
    <row r="138" ht="15" customHeight="1">
      <c r="A138" t="s" s="6">
        <v>288</v>
      </c>
      <c r="B138" t="s" s="6">
        <v>18</v>
      </c>
      <c r="C138" s="7">
        <v>17.38</v>
      </c>
      <c r="D138" s="7">
        <v>0</v>
      </c>
      <c r="E138" s="7">
        <v>17.38</v>
      </c>
      <c r="F138" s="7">
        <v>17.38</v>
      </c>
      <c r="G138" s="7">
        <v>17.38</v>
      </c>
      <c r="H138" s="7"/>
      <c r="I138" s="8">
        <f>IF(C138=E138,0,1)</f>
        <v>0</v>
      </c>
      <c r="J138" s="9">
        <v>2620597878</v>
      </c>
      <c r="K138" s="9">
        <f>J138*C138/1000</f>
        <v>45545991.11964</v>
      </c>
      <c r="L138" s="9">
        <v>90820835</v>
      </c>
      <c r="M138" s="9">
        <v>243287130</v>
      </c>
      <c r="N138" s="9">
        <v>84847890</v>
      </c>
      <c r="O138" s="9">
        <f>L138+M138+N138</f>
        <v>418955855</v>
      </c>
      <c r="P138" s="47">
        <f>O138*E138/1000</f>
        <v>7281452.7599</v>
      </c>
      <c r="Q138" s="9">
        <v>3039553733</v>
      </c>
      <c r="R138" s="10">
        <v>86.2165</v>
      </c>
      <c r="S138" s="10">
        <v>13.7835</v>
      </c>
      <c r="T138" s="41"/>
      <c r="U138" s="11">
        <f>IF(I138=1,O138,0)</f>
        <v>0</v>
      </c>
      <c r="V138" s="48">
        <f>E138*U138/1000</f>
        <v>0</v>
      </c>
      <c r="W138" s="49">
        <f>IF(I138=1,J138,0)</f>
        <v>0</v>
      </c>
      <c r="X138" s="48">
        <f>W138*C138/1000</f>
        <v>0</v>
      </c>
      <c r="Y138" s="50"/>
      <c r="Z138" s="49">
        <f>IF(I138=0,O138,0)</f>
        <v>418955855</v>
      </c>
      <c r="AA138" s="49">
        <f>Z138*E138/1000</f>
        <v>7281452.7599</v>
      </c>
      <c r="AB138" s="49">
        <f>IF(I138=0,J138,0)</f>
        <v>2620597878</v>
      </c>
      <c r="AC138" s="51">
        <f>AB138*C138/1000</f>
        <v>45545991.11964</v>
      </c>
      <c r="AD138" s="52"/>
      <c r="AE138" s="53"/>
      <c r="AF138" s="11"/>
      <c r="AG138" s="11"/>
      <c r="AH138" s="11"/>
      <c r="AI138" s="11"/>
      <c r="AJ138" s="11"/>
      <c r="AK138" s="11"/>
      <c r="AL138" s="11"/>
      <c r="AM138" s="11"/>
    </row>
    <row r="139" ht="15" customHeight="1">
      <c r="A139" t="s" s="6">
        <v>290</v>
      </c>
      <c r="B139" t="s" s="6">
        <v>18</v>
      </c>
      <c r="C139" s="7">
        <v>19.26</v>
      </c>
      <c r="D139" s="7">
        <v>0</v>
      </c>
      <c r="E139" s="7">
        <v>40.6</v>
      </c>
      <c r="F139" s="7">
        <v>40.6</v>
      </c>
      <c r="G139" s="7">
        <v>40.6</v>
      </c>
      <c r="H139" s="7"/>
      <c r="I139" s="8">
        <f>IF(C139=E139,0,1)</f>
        <v>1</v>
      </c>
      <c r="J139" s="9">
        <v>1845910516</v>
      </c>
      <c r="K139" s="9">
        <f>J139*C139/1000</f>
        <v>35552236.53816</v>
      </c>
      <c r="L139" s="9">
        <v>438978884</v>
      </c>
      <c r="M139" s="9">
        <v>76370377</v>
      </c>
      <c r="N139" s="9">
        <v>61938360</v>
      </c>
      <c r="O139" s="9">
        <f>L139+M139+N139</f>
        <v>577287621</v>
      </c>
      <c r="P139" s="47">
        <f>O139*E139/1000</f>
        <v>23437877.4126</v>
      </c>
      <c r="Q139" s="9">
        <v>2423198137</v>
      </c>
      <c r="R139" s="10">
        <v>76.17659999999999</v>
      </c>
      <c r="S139" s="10">
        <v>23.8234</v>
      </c>
      <c r="T139" s="41"/>
      <c r="U139" s="11">
        <f>IF(I139=1,O139,0)</f>
        <v>577287621</v>
      </c>
      <c r="V139" s="48">
        <f>E139*U139/1000</f>
        <v>23437877.4126</v>
      </c>
      <c r="W139" s="49">
        <f>IF(I139=1,J139,0)</f>
        <v>1845910516</v>
      </c>
      <c r="X139" s="48">
        <f>W139*C139/1000</f>
        <v>35552236.53816</v>
      </c>
      <c r="Y139" s="50"/>
      <c r="Z139" s="49">
        <f>IF(I139=0,O139,0)</f>
        <v>0</v>
      </c>
      <c r="AA139" s="49">
        <f>Z139*E139/1000</f>
        <v>0</v>
      </c>
      <c r="AB139" s="49">
        <f>IF(I139=0,J139,0)</f>
        <v>0</v>
      </c>
      <c r="AC139" s="51">
        <f>AB139*C139/1000</f>
        <v>0</v>
      </c>
      <c r="AD139" s="52"/>
      <c r="AE139" s="53"/>
      <c r="AF139" s="11"/>
      <c r="AG139" s="11"/>
      <c r="AH139" s="11"/>
      <c r="AI139" s="11"/>
      <c r="AJ139" s="11"/>
      <c r="AK139" s="11"/>
      <c r="AL139" s="11"/>
      <c r="AM139" s="11"/>
    </row>
    <row r="140" ht="15" customHeight="1">
      <c r="A140" t="s" s="6">
        <v>292</v>
      </c>
      <c r="B140" t="s" s="6">
        <v>18</v>
      </c>
      <c r="C140" s="7">
        <v>17.11</v>
      </c>
      <c r="D140" s="7">
        <v>0</v>
      </c>
      <c r="E140" s="7">
        <v>27.66</v>
      </c>
      <c r="F140" s="7">
        <v>27.66</v>
      </c>
      <c r="G140" s="7">
        <v>27.66</v>
      </c>
      <c r="H140" s="7"/>
      <c r="I140" s="8">
        <f>IF(C140=E140,0,1)</f>
        <v>1</v>
      </c>
      <c r="J140" s="9">
        <v>795287321</v>
      </c>
      <c r="K140" s="9">
        <f>J140*C140/1000</f>
        <v>13607366.06231</v>
      </c>
      <c r="L140" s="9">
        <v>47891075</v>
      </c>
      <c r="M140" s="9">
        <v>35916800</v>
      </c>
      <c r="N140" s="9">
        <v>31779660</v>
      </c>
      <c r="O140" s="9">
        <f>L140+M140+N140</f>
        <v>115587535</v>
      </c>
      <c r="P140" s="47">
        <f>O140*E140/1000</f>
        <v>3197151.2181</v>
      </c>
      <c r="Q140" s="9">
        <v>910874856</v>
      </c>
      <c r="R140" s="10">
        <v>87.3103</v>
      </c>
      <c r="S140" s="10">
        <v>12.6897</v>
      </c>
      <c r="T140" s="41"/>
      <c r="U140" s="11">
        <f>IF(I140=1,O140,0)</f>
        <v>115587535</v>
      </c>
      <c r="V140" s="48">
        <f>E140*U140/1000</f>
        <v>3197151.2181</v>
      </c>
      <c r="W140" s="49">
        <f>IF(I140=1,J140,0)</f>
        <v>795287321</v>
      </c>
      <c r="X140" s="48">
        <f>W140*C140/1000</f>
        <v>13607366.06231</v>
      </c>
      <c r="Y140" s="50"/>
      <c r="Z140" s="49">
        <f>IF(I140=0,O140,0)</f>
        <v>0</v>
      </c>
      <c r="AA140" s="49">
        <f>Z140*E140/1000</f>
        <v>0</v>
      </c>
      <c r="AB140" s="49">
        <f>IF(I140=0,J140,0)</f>
        <v>0</v>
      </c>
      <c r="AC140" s="51">
        <f>AB140*C140/1000</f>
        <v>0</v>
      </c>
      <c r="AD140" s="52"/>
      <c r="AE140" s="53"/>
      <c r="AF140" s="11"/>
      <c r="AG140" s="11"/>
      <c r="AH140" s="11"/>
      <c r="AI140" s="11"/>
      <c r="AJ140" s="11"/>
      <c r="AK140" s="11"/>
      <c r="AL140" s="11"/>
      <c r="AM140" s="11"/>
    </row>
    <row r="141" ht="15" customHeight="1">
      <c r="A141" t="s" s="6">
        <v>294</v>
      </c>
      <c r="B141" t="s" s="6">
        <v>18</v>
      </c>
      <c r="C141" s="7">
        <v>17.03</v>
      </c>
      <c r="D141" s="7">
        <v>0</v>
      </c>
      <c r="E141" s="7">
        <v>17.02</v>
      </c>
      <c r="F141" s="7">
        <v>17.02</v>
      </c>
      <c r="G141" s="7">
        <v>17.02</v>
      </c>
      <c r="H141" s="7"/>
      <c r="I141" s="8">
        <f>IF(C141=E141,0,1)</f>
        <v>1</v>
      </c>
      <c r="J141" s="9">
        <v>4028154430</v>
      </c>
      <c r="K141" s="9">
        <f>J141*C141/1000</f>
        <v>68599469.9429</v>
      </c>
      <c r="L141" s="9">
        <v>179484395</v>
      </c>
      <c r="M141" s="9">
        <v>346806196</v>
      </c>
      <c r="N141" s="9">
        <v>298569300</v>
      </c>
      <c r="O141" s="9">
        <f>L141+M141+N141</f>
        <v>824859891</v>
      </c>
      <c r="P141" s="47">
        <f>O141*E141/1000</f>
        <v>14039115.34482</v>
      </c>
      <c r="Q141" s="9">
        <v>4853014321</v>
      </c>
      <c r="R141" s="10">
        <v>83.0031</v>
      </c>
      <c r="S141" s="10">
        <v>16.9969</v>
      </c>
      <c r="T141" s="41"/>
      <c r="U141" s="11">
        <f>IF(I141=1,O141,0)</f>
        <v>824859891</v>
      </c>
      <c r="V141" s="48">
        <f>E141*U141/1000</f>
        <v>14039115.34482</v>
      </c>
      <c r="W141" s="49">
        <f>IF(I141=1,J141,0)</f>
        <v>4028154430</v>
      </c>
      <c r="X141" s="48">
        <f>W141*C141/1000</f>
        <v>68599469.9429</v>
      </c>
      <c r="Y141" s="50"/>
      <c r="Z141" s="49">
        <f>IF(I141=0,O141,0)</f>
        <v>0</v>
      </c>
      <c r="AA141" s="49">
        <f>Z141*E141/1000</f>
        <v>0</v>
      </c>
      <c r="AB141" s="49">
        <f>IF(I141=0,J141,0)</f>
        <v>0</v>
      </c>
      <c r="AC141" s="51">
        <f>AB141*C141/1000</f>
        <v>0</v>
      </c>
      <c r="AD141" s="52"/>
      <c r="AE141" s="53"/>
      <c r="AF141" s="11"/>
      <c r="AG141" s="11"/>
      <c r="AH141" s="11"/>
      <c r="AI141" s="11"/>
      <c r="AJ141" s="11"/>
      <c r="AK141" s="11"/>
      <c r="AL141" s="11"/>
      <c r="AM141" s="11"/>
    </row>
    <row r="142" ht="15" customHeight="1">
      <c r="A142" t="s" s="6">
        <v>296</v>
      </c>
      <c r="B142" t="s" s="6">
        <v>18</v>
      </c>
      <c r="C142" s="7">
        <v>14</v>
      </c>
      <c r="D142" s="7">
        <v>0</v>
      </c>
      <c r="E142" s="7">
        <v>14</v>
      </c>
      <c r="F142" s="7">
        <v>14</v>
      </c>
      <c r="G142" s="7">
        <v>14</v>
      </c>
      <c r="H142" s="7"/>
      <c r="I142" s="8">
        <f>IF(C142=E142,0,1)</f>
        <v>0</v>
      </c>
      <c r="J142" s="9">
        <v>516910722</v>
      </c>
      <c r="K142" s="9">
        <f>J142*C142/1000</f>
        <v>7236750.108</v>
      </c>
      <c r="L142" s="9">
        <v>12396848</v>
      </c>
      <c r="M142" s="9">
        <v>5002800</v>
      </c>
      <c r="N142" s="9">
        <v>16092996</v>
      </c>
      <c r="O142" s="9">
        <f>L142+M142+N142</f>
        <v>33492644</v>
      </c>
      <c r="P142" s="47">
        <f>O142*E142/1000</f>
        <v>468897.016</v>
      </c>
      <c r="Q142" s="9">
        <v>550403366</v>
      </c>
      <c r="R142" s="10">
        <v>93.9149</v>
      </c>
      <c r="S142" s="10">
        <v>6.0851</v>
      </c>
      <c r="T142" s="41"/>
      <c r="U142" s="11">
        <f>IF(I142=1,O142,0)</f>
        <v>0</v>
      </c>
      <c r="V142" s="48">
        <f>E142*U142/1000</f>
        <v>0</v>
      </c>
      <c r="W142" s="49">
        <f>IF(I142=1,J142,0)</f>
        <v>0</v>
      </c>
      <c r="X142" s="48">
        <f>W142*C142/1000</f>
        <v>0</v>
      </c>
      <c r="Y142" s="50"/>
      <c r="Z142" s="49">
        <f>IF(I142=0,O142,0)</f>
        <v>33492644</v>
      </c>
      <c r="AA142" s="49">
        <f>Z142*E142/1000</f>
        <v>468897.016</v>
      </c>
      <c r="AB142" s="49">
        <f>IF(I142=0,J142,0)</f>
        <v>516910722</v>
      </c>
      <c r="AC142" s="51">
        <f>AB142*C142/1000</f>
        <v>7236750.108</v>
      </c>
      <c r="AD142" s="52"/>
      <c r="AE142" s="53"/>
      <c r="AF142" s="11"/>
      <c r="AG142" s="11"/>
      <c r="AH142" s="11"/>
      <c r="AI142" s="11"/>
      <c r="AJ142" s="11"/>
      <c r="AK142" s="11"/>
      <c r="AL142" s="11"/>
      <c r="AM142" s="11"/>
    </row>
    <row r="143" ht="15" customHeight="1">
      <c r="A143" t="s" s="6">
        <v>298</v>
      </c>
      <c r="B143" t="s" s="6">
        <v>18</v>
      </c>
      <c r="C143" s="7">
        <v>15.86</v>
      </c>
      <c r="D143" s="7">
        <v>0</v>
      </c>
      <c r="E143" s="7">
        <v>31.6</v>
      </c>
      <c r="F143" s="7">
        <v>31.6</v>
      </c>
      <c r="G143" s="7">
        <v>31.6</v>
      </c>
      <c r="H143" s="7"/>
      <c r="I143" s="8">
        <f>IF(C143=E143,0,1)</f>
        <v>1</v>
      </c>
      <c r="J143" s="9">
        <v>2832685729</v>
      </c>
      <c r="K143" s="9">
        <f>J143*C143/1000</f>
        <v>44926395.66194</v>
      </c>
      <c r="L143" s="9">
        <v>199324271</v>
      </c>
      <c r="M143" s="9">
        <v>181204200</v>
      </c>
      <c r="N143" s="9">
        <v>79526670</v>
      </c>
      <c r="O143" s="9">
        <f>L143+M143+N143</f>
        <v>460055141</v>
      </c>
      <c r="P143" s="47">
        <f>O143*E143/1000</f>
        <v>14537742.4556</v>
      </c>
      <c r="Q143" s="9">
        <v>3292740870</v>
      </c>
      <c r="R143" s="10">
        <v>86.0282</v>
      </c>
      <c r="S143" s="10">
        <v>13.9718</v>
      </c>
      <c r="T143" s="41"/>
      <c r="U143" s="11">
        <f>IF(I143=1,O143,0)</f>
        <v>460055141</v>
      </c>
      <c r="V143" s="48">
        <f>E143*U143/1000</f>
        <v>14537742.4556</v>
      </c>
      <c r="W143" s="49">
        <f>IF(I143=1,J143,0)</f>
        <v>2832685729</v>
      </c>
      <c r="X143" s="48">
        <f>W143*C143/1000</f>
        <v>44926395.66194</v>
      </c>
      <c r="Y143" s="50"/>
      <c r="Z143" s="49">
        <f>IF(I143=0,O143,0)</f>
        <v>0</v>
      </c>
      <c r="AA143" s="49">
        <f>Z143*E143/1000</f>
        <v>0</v>
      </c>
      <c r="AB143" s="49">
        <f>IF(I143=0,J143,0)</f>
        <v>0</v>
      </c>
      <c r="AC143" s="51">
        <f>AB143*C143/1000</f>
        <v>0</v>
      </c>
      <c r="AD143" s="52"/>
      <c r="AE143" s="53"/>
      <c r="AF143" s="11"/>
      <c r="AG143" s="11"/>
      <c r="AH143" s="11"/>
      <c r="AI143" s="11"/>
      <c r="AJ143" s="11"/>
      <c r="AK143" s="11"/>
      <c r="AL143" s="11"/>
      <c r="AM143" s="11"/>
    </row>
    <row r="144" ht="15" customHeight="1">
      <c r="A144" t="s" s="6">
        <v>300</v>
      </c>
      <c r="B144" t="s" s="6">
        <v>18</v>
      </c>
      <c r="C144" s="7">
        <v>12.54</v>
      </c>
      <c r="D144" s="7">
        <v>0</v>
      </c>
      <c r="E144" s="7">
        <v>12.54</v>
      </c>
      <c r="F144" s="7">
        <v>12.54</v>
      </c>
      <c r="G144" s="7">
        <v>12.54</v>
      </c>
      <c r="H144" s="7"/>
      <c r="I144" s="8">
        <f>IF(C144=E144,0,1)</f>
        <v>0</v>
      </c>
      <c r="J144" s="9">
        <v>2565855106</v>
      </c>
      <c r="K144" s="9">
        <f>J144*C144/1000</f>
        <v>32175823.02924</v>
      </c>
      <c r="L144" s="9">
        <v>70883894</v>
      </c>
      <c r="M144" s="9">
        <v>0</v>
      </c>
      <c r="N144" s="9">
        <v>42785320</v>
      </c>
      <c r="O144" s="9">
        <f>L144+M144+N144</f>
        <v>113669214</v>
      </c>
      <c r="P144" s="47">
        <f>O144*E144/1000</f>
        <v>1425411.94356</v>
      </c>
      <c r="Q144" s="9">
        <v>2679524320</v>
      </c>
      <c r="R144" s="10">
        <v>95.75790000000001</v>
      </c>
      <c r="S144" s="10">
        <v>4.2421</v>
      </c>
      <c r="T144" s="41"/>
      <c r="U144" s="11">
        <f>IF(I144=1,O144,0)</f>
        <v>0</v>
      </c>
      <c r="V144" s="48">
        <f>E144*U144/1000</f>
        <v>0</v>
      </c>
      <c r="W144" s="49">
        <f>IF(I144=1,J144,0)</f>
        <v>0</v>
      </c>
      <c r="X144" s="48">
        <f>W144*C144/1000</f>
        <v>0</v>
      </c>
      <c r="Y144" s="50"/>
      <c r="Z144" s="49">
        <f>IF(I144=0,O144,0)</f>
        <v>113669214</v>
      </c>
      <c r="AA144" s="49">
        <f>Z144*E144/1000</f>
        <v>1425411.94356</v>
      </c>
      <c r="AB144" s="49">
        <f>IF(I144=0,J144,0)</f>
        <v>2565855106</v>
      </c>
      <c r="AC144" s="51">
        <f>AB144*C144/1000</f>
        <v>32175823.02924</v>
      </c>
      <c r="AD144" s="52"/>
      <c r="AE144" s="53"/>
      <c r="AF144" s="11"/>
      <c r="AG144" s="11"/>
      <c r="AH144" s="11"/>
      <c r="AI144" s="11"/>
      <c r="AJ144" s="11"/>
      <c r="AK144" s="11"/>
      <c r="AL144" s="11"/>
      <c r="AM144" s="11"/>
    </row>
    <row r="145" ht="15" customHeight="1">
      <c r="A145" t="s" s="6">
        <v>302</v>
      </c>
      <c r="B145" t="s" s="6">
        <v>18</v>
      </c>
      <c r="C145" s="7">
        <v>17.56</v>
      </c>
      <c r="D145" s="7">
        <v>0</v>
      </c>
      <c r="E145" s="7">
        <v>17.56</v>
      </c>
      <c r="F145" s="7">
        <v>17.56</v>
      </c>
      <c r="G145" s="7">
        <v>17.56</v>
      </c>
      <c r="H145" s="7"/>
      <c r="I145" s="8">
        <f>IF(C145=E145,0,1)</f>
        <v>0</v>
      </c>
      <c r="J145" s="9">
        <v>221733109</v>
      </c>
      <c r="K145" s="9">
        <f>J145*C145/1000</f>
        <v>3893633.39404</v>
      </c>
      <c r="L145" s="9">
        <v>5206084</v>
      </c>
      <c r="M145" s="9">
        <v>1341600</v>
      </c>
      <c r="N145" s="9">
        <v>7211393</v>
      </c>
      <c r="O145" s="9">
        <f>L145+M145+N145</f>
        <v>13759077</v>
      </c>
      <c r="P145" s="47">
        <f>O145*E145/1000</f>
        <v>241609.39212</v>
      </c>
      <c r="Q145" s="9">
        <v>235492186</v>
      </c>
      <c r="R145" s="10">
        <v>94.15730000000001</v>
      </c>
      <c r="S145" s="10">
        <v>5.8427</v>
      </c>
      <c r="T145" s="41"/>
      <c r="U145" s="11">
        <f>IF(I145=1,O145,0)</f>
        <v>0</v>
      </c>
      <c r="V145" s="48">
        <f>E145*U145/1000</f>
        <v>0</v>
      </c>
      <c r="W145" s="49">
        <f>IF(I145=1,J145,0)</f>
        <v>0</v>
      </c>
      <c r="X145" s="48">
        <f>W145*C145/1000</f>
        <v>0</v>
      </c>
      <c r="Y145" s="50"/>
      <c r="Z145" s="49">
        <f>IF(I145=0,O145,0)</f>
        <v>13759077</v>
      </c>
      <c r="AA145" s="49">
        <f>Z145*E145/1000</f>
        <v>241609.39212</v>
      </c>
      <c r="AB145" s="49">
        <f>IF(I145=0,J145,0)</f>
        <v>221733109</v>
      </c>
      <c r="AC145" s="51">
        <f>AB145*C145/1000</f>
        <v>3893633.39404</v>
      </c>
      <c r="AD145" s="52"/>
      <c r="AE145" s="53"/>
      <c r="AF145" s="11"/>
      <c r="AG145" s="11"/>
      <c r="AH145" s="11"/>
      <c r="AI145" s="11"/>
      <c r="AJ145" s="11"/>
      <c r="AK145" s="11"/>
      <c r="AL145" s="11"/>
      <c r="AM145" s="11"/>
    </row>
    <row r="146" ht="15" customHeight="1">
      <c r="A146" t="s" s="6">
        <v>304</v>
      </c>
      <c r="B146" t="s" s="6">
        <v>18</v>
      </c>
      <c r="C146" s="7">
        <v>12.86</v>
      </c>
      <c r="D146" s="7">
        <v>0</v>
      </c>
      <c r="E146" s="7">
        <v>12.86</v>
      </c>
      <c r="F146" s="7">
        <v>12.86</v>
      </c>
      <c r="G146" s="7">
        <v>12.86</v>
      </c>
      <c r="H146" s="7"/>
      <c r="I146" s="8">
        <f>IF(C146=E146,0,1)</f>
        <v>0</v>
      </c>
      <c r="J146" s="9">
        <v>3077755957</v>
      </c>
      <c r="K146" s="9">
        <f>J146*C146/1000</f>
        <v>39579941.60702</v>
      </c>
      <c r="L146" s="9">
        <v>161146662</v>
      </c>
      <c r="M146" s="9">
        <v>167172880</v>
      </c>
      <c r="N146" s="9">
        <v>36742610</v>
      </c>
      <c r="O146" s="9">
        <f>L146+M146+N146</f>
        <v>365062152</v>
      </c>
      <c r="P146" s="47">
        <f>O146*E146/1000</f>
        <v>4694699.27472</v>
      </c>
      <c r="Q146" s="9">
        <v>3442818109</v>
      </c>
      <c r="R146" s="10">
        <v>89.3964</v>
      </c>
      <c r="S146" s="10">
        <v>10.6036</v>
      </c>
      <c r="T146" s="41"/>
      <c r="U146" s="11">
        <f>IF(I146=1,O146,0)</f>
        <v>0</v>
      </c>
      <c r="V146" s="48">
        <f>E146*U146/1000</f>
        <v>0</v>
      </c>
      <c r="W146" s="49">
        <f>IF(I146=1,J146,0)</f>
        <v>0</v>
      </c>
      <c r="X146" s="48">
        <f>W146*C146/1000</f>
        <v>0</v>
      </c>
      <c r="Y146" s="50"/>
      <c r="Z146" s="49">
        <f>IF(I146=0,O146,0)</f>
        <v>365062152</v>
      </c>
      <c r="AA146" s="49">
        <f>Z146*E146/1000</f>
        <v>4694699.27472</v>
      </c>
      <c r="AB146" s="49">
        <f>IF(I146=0,J146,0)</f>
        <v>3077755957</v>
      </c>
      <c r="AC146" s="51">
        <f>AB146*C146/1000</f>
        <v>39579941.60702</v>
      </c>
      <c r="AD146" s="52"/>
      <c r="AE146" s="53"/>
      <c r="AF146" s="11"/>
      <c r="AG146" s="11"/>
      <c r="AH146" s="11"/>
      <c r="AI146" s="11"/>
      <c r="AJ146" s="11"/>
      <c r="AK146" s="11"/>
      <c r="AL146" s="11"/>
      <c r="AM146" s="11"/>
    </row>
    <row r="147" ht="15" customHeight="1">
      <c r="A147" t="s" s="6">
        <v>306</v>
      </c>
      <c r="B147" t="s" s="6">
        <v>18</v>
      </c>
      <c r="C147" s="7">
        <v>14.58</v>
      </c>
      <c r="D147" s="7">
        <v>0</v>
      </c>
      <c r="E147" s="7">
        <v>14.58</v>
      </c>
      <c r="F147" s="7">
        <v>14.58</v>
      </c>
      <c r="G147" s="7">
        <v>14.58</v>
      </c>
      <c r="H147" s="7"/>
      <c r="I147" s="8">
        <f>IF(C147=E147,0,1)</f>
        <v>0</v>
      </c>
      <c r="J147" s="9">
        <v>2225330448</v>
      </c>
      <c r="K147" s="9">
        <f>J147*C147/1000</f>
        <v>32445317.93184</v>
      </c>
      <c r="L147" s="9">
        <v>244572265</v>
      </c>
      <c r="M147" s="9">
        <v>20045100</v>
      </c>
      <c r="N147" s="9">
        <v>79544990</v>
      </c>
      <c r="O147" s="9">
        <f>L147+M147+N147</f>
        <v>344162355</v>
      </c>
      <c r="P147" s="47">
        <f>O147*E147/1000</f>
        <v>5017887.1359</v>
      </c>
      <c r="Q147" s="9">
        <v>2569492803</v>
      </c>
      <c r="R147" s="10">
        <v>86.6058</v>
      </c>
      <c r="S147" s="10">
        <v>13.3942</v>
      </c>
      <c r="T147" s="41"/>
      <c r="U147" s="11">
        <f>IF(I147=1,O147,0)</f>
        <v>0</v>
      </c>
      <c r="V147" s="48">
        <f>E147*U147/1000</f>
        <v>0</v>
      </c>
      <c r="W147" s="49">
        <f>IF(I147=1,J147,0)</f>
        <v>0</v>
      </c>
      <c r="X147" s="48">
        <f>W147*C147/1000</f>
        <v>0</v>
      </c>
      <c r="Y147" s="50"/>
      <c r="Z147" s="49">
        <f>IF(I147=0,O147,0)</f>
        <v>344162355</v>
      </c>
      <c r="AA147" s="49">
        <f>Z147*E147/1000</f>
        <v>5017887.1359</v>
      </c>
      <c r="AB147" s="49">
        <f>IF(I147=0,J147,0)</f>
        <v>2225330448</v>
      </c>
      <c r="AC147" s="51">
        <f>AB147*C147/1000</f>
        <v>32445317.93184</v>
      </c>
      <c r="AD147" s="52"/>
      <c r="AE147" s="53"/>
      <c r="AF147" s="11"/>
      <c r="AG147" s="11"/>
      <c r="AH147" s="11"/>
      <c r="AI147" s="11"/>
      <c r="AJ147" s="11"/>
      <c r="AK147" s="11"/>
      <c r="AL147" s="11"/>
      <c r="AM147" s="11"/>
    </row>
    <row r="148" ht="15" customHeight="1">
      <c r="A148" t="s" s="6">
        <v>308</v>
      </c>
      <c r="B148" t="s" s="6">
        <v>18</v>
      </c>
      <c r="C148" s="7">
        <v>12.07</v>
      </c>
      <c r="D148" s="7">
        <v>0</v>
      </c>
      <c r="E148" s="7">
        <v>12.07</v>
      </c>
      <c r="F148" s="7">
        <v>12.07</v>
      </c>
      <c r="G148" s="7">
        <v>12.07</v>
      </c>
      <c r="H148" s="7"/>
      <c r="I148" s="8">
        <f>IF(C148=E148,0,1)</f>
        <v>0</v>
      </c>
      <c r="J148" s="9">
        <v>1962707460</v>
      </c>
      <c r="K148" s="9">
        <f>J148*C148/1000</f>
        <v>23689879.0422</v>
      </c>
      <c r="L148" s="9">
        <v>151956310</v>
      </c>
      <c r="M148" s="9">
        <v>101893200</v>
      </c>
      <c r="N148" s="9">
        <v>27225332</v>
      </c>
      <c r="O148" s="9">
        <f>L148+M148+N148</f>
        <v>281074842</v>
      </c>
      <c r="P148" s="47">
        <f>O148*E148/1000</f>
        <v>3392573.34294</v>
      </c>
      <c r="Q148" s="9">
        <v>2243782302</v>
      </c>
      <c r="R148" s="10">
        <v>87.47320000000001</v>
      </c>
      <c r="S148" s="10">
        <v>12.5268</v>
      </c>
      <c r="T148" s="41"/>
      <c r="U148" s="11">
        <f>IF(I148=1,O148,0)</f>
        <v>0</v>
      </c>
      <c r="V148" s="48">
        <f>E148*U148/1000</f>
        <v>0</v>
      </c>
      <c r="W148" s="49">
        <f>IF(I148=1,J148,0)</f>
        <v>0</v>
      </c>
      <c r="X148" s="48">
        <f>W148*C148/1000</f>
        <v>0</v>
      </c>
      <c r="Y148" s="50"/>
      <c r="Z148" s="49">
        <f>IF(I148=0,O148,0)</f>
        <v>281074842</v>
      </c>
      <c r="AA148" s="49">
        <f>Z148*E148/1000</f>
        <v>3392573.34294</v>
      </c>
      <c r="AB148" s="49">
        <f>IF(I148=0,J148,0)</f>
        <v>1962707460</v>
      </c>
      <c r="AC148" s="51">
        <f>AB148*C148/1000</f>
        <v>23689879.0422</v>
      </c>
      <c r="AD148" s="52"/>
      <c r="AE148" s="53"/>
      <c r="AF148" s="11"/>
      <c r="AG148" s="11"/>
      <c r="AH148" s="11"/>
      <c r="AI148" s="11"/>
      <c r="AJ148" s="11"/>
      <c r="AK148" s="11"/>
      <c r="AL148" s="11"/>
      <c r="AM148" s="11"/>
    </row>
    <row r="149" ht="15" customHeight="1">
      <c r="A149" t="s" s="6">
        <v>310</v>
      </c>
      <c r="B149" t="s" s="6">
        <v>18</v>
      </c>
      <c r="C149" s="7">
        <v>19.45</v>
      </c>
      <c r="D149" s="7">
        <v>0</v>
      </c>
      <c r="E149" s="7">
        <v>19.45</v>
      </c>
      <c r="F149" s="7">
        <v>19.45</v>
      </c>
      <c r="G149" s="7">
        <v>19.45</v>
      </c>
      <c r="H149" s="7"/>
      <c r="I149" s="8">
        <f>IF(C149=E149,0,1)</f>
        <v>0</v>
      </c>
      <c r="J149" s="9">
        <v>953997452</v>
      </c>
      <c r="K149" s="9">
        <f>J149*C149/1000</f>
        <v>18555250.4414</v>
      </c>
      <c r="L149" s="9">
        <v>88016232</v>
      </c>
      <c r="M149" s="9">
        <v>38822617</v>
      </c>
      <c r="N149" s="9">
        <v>32911760</v>
      </c>
      <c r="O149" s="9">
        <f>L149+M149+N149</f>
        <v>159750609</v>
      </c>
      <c r="P149" s="47">
        <f>O149*E149/1000</f>
        <v>3107149.34505</v>
      </c>
      <c r="Q149" s="9">
        <v>1113748061</v>
      </c>
      <c r="R149" s="10">
        <v>85.65649999999999</v>
      </c>
      <c r="S149" s="10">
        <v>14.3435</v>
      </c>
      <c r="T149" s="41"/>
      <c r="U149" s="11">
        <f>IF(I149=1,O149,0)</f>
        <v>0</v>
      </c>
      <c r="V149" s="48">
        <f>E149*U149/1000</f>
        <v>0</v>
      </c>
      <c r="W149" s="49">
        <f>IF(I149=1,J149,0)</f>
        <v>0</v>
      </c>
      <c r="X149" s="48">
        <f>W149*C149/1000</f>
        <v>0</v>
      </c>
      <c r="Y149" s="50"/>
      <c r="Z149" s="49">
        <f>IF(I149=0,O149,0)</f>
        <v>159750609</v>
      </c>
      <c r="AA149" s="49">
        <f>Z149*E149/1000</f>
        <v>3107149.34505</v>
      </c>
      <c r="AB149" s="49">
        <f>IF(I149=0,J149,0)</f>
        <v>953997452</v>
      </c>
      <c r="AC149" s="51">
        <f>AB149*C149/1000</f>
        <v>18555250.4414</v>
      </c>
      <c r="AD149" s="52"/>
      <c r="AE149" s="53"/>
      <c r="AF149" s="11"/>
      <c r="AG149" s="11"/>
      <c r="AH149" s="11"/>
      <c r="AI149" s="11"/>
      <c r="AJ149" s="11"/>
      <c r="AK149" s="11"/>
      <c r="AL149" s="11"/>
      <c r="AM149" s="11"/>
    </row>
    <row r="150" ht="15" customHeight="1">
      <c r="A150" t="s" s="6">
        <v>312</v>
      </c>
      <c r="B150" t="s" s="6">
        <v>18</v>
      </c>
      <c r="C150" s="7">
        <v>19.1</v>
      </c>
      <c r="D150" s="7">
        <v>0</v>
      </c>
      <c r="E150" s="7">
        <v>19.1</v>
      </c>
      <c r="F150" s="7">
        <v>19.1</v>
      </c>
      <c r="G150" s="7">
        <v>19.1</v>
      </c>
      <c r="H150" s="7"/>
      <c r="I150" s="8">
        <f>IF(C150=E150,0,1)</f>
        <v>0</v>
      </c>
      <c r="J150" s="9">
        <v>376242491</v>
      </c>
      <c r="K150" s="9">
        <f>J150*C150/1000</f>
        <v>7186231.5781</v>
      </c>
      <c r="L150" s="9">
        <v>47653881</v>
      </c>
      <c r="M150" s="9">
        <v>5575700</v>
      </c>
      <c r="N150" s="9">
        <v>24274866</v>
      </c>
      <c r="O150" s="9">
        <f>L150+M150+N150</f>
        <v>77504447</v>
      </c>
      <c r="P150" s="47">
        <f>O150*E150/1000</f>
        <v>1480334.9377</v>
      </c>
      <c r="Q150" s="9">
        <v>453746938</v>
      </c>
      <c r="R150" s="10">
        <v>82.919</v>
      </c>
      <c r="S150" s="10">
        <v>17.081</v>
      </c>
      <c r="T150" s="41"/>
      <c r="U150" s="11">
        <f>IF(I150=1,O150,0)</f>
        <v>0</v>
      </c>
      <c r="V150" s="48">
        <f>E150*U150/1000</f>
        <v>0</v>
      </c>
      <c r="W150" s="49">
        <f>IF(I150=1,J150,0)</f>
        <v>0</v>
      </c>
      <c r="X150" s="48">
        <f>W150*C150/1000</f>
        <v>0</v>
      </c>
      <c r="Y150" s="50"/>
      <c r="Z150" s="49">
        <f>IF(I150=0,O150,0)</f>
        <v>77504447</v>
      </c>
      <c r="AA150" s="49">
        <f>Z150*E150/1000</f>
        <v>1480334.9377</v>
      </c>
      <c r="AB150" s="49">
        <f>IF(I150=0,J150,0)</f>
        <v>376242491</v>
      </c>
      <c r="AC150" s="51">
        <f>AB150*C150/1000</f>
        <v>7186231.5781</v>
      </c>
      <c r="AD150" s="52"/>
      <c r="AE150" s="53"/>
      <c r="AF150" s="11"/>
      <c r="AG150" s="11"/>
      <c r="AH150" s="11"/>
      <c r="AI150" s="11"/>
      <c r="AJ150" s="11"/>
      <c r="AK150" s="11"/>
      <c r="AL150" s="11"/>
      <c r="AM150" s="11"/>
    </row>
    <row r="151" ht="15" customHeight="1">
      <c r="A151" t="s" s="6">
        <v>314</v>
      </c>
      <c r="B151" t="s" s="6">
        <v>18</v>
      </c>
      <c r="C151" s="7">
        <v>11.44</v>
      </c>
      <c r="D151" s="7">
        <v>0</v>
      </c>
      <c r="E151" s="7">
        <v>24.21</v>
      </c>
      <c r="F151" s="7">
        <v>24.21</v>
      </c>
      <c r="G151" s="7">
        <v>24.21</v>
      </c>
      <c r="H151" s="7"/>
      <c r="I151" s="8">
        <f>IF(C151=E151,0,1)</f>
        <v>1</v>
      </c>
      <c r="J151" s="9">
        <v>4774078671</v>
      </c>
      <c r="K151" s="9">
        <f>J151*C151/1000</f>
        <v>54615459.99624</v>
      </c>
      <c r="L151" s="9">
        <v>476772165</v>
      </c>
      <c r="M151" s="9">
        <v>286076096</v>
      </c>
      <c r="N151" s="9">
        <v>337526690</v>
      </c>
      <c r="O151" s="9">
        <f>L151+M151+N151</f>
        <v>1100374951</v>
      </c>
      <c r="P151" s="47">
        <f>O151*E151/1000</f>
        <v>26640077.56371</v>
      </c>
      <c r="Q151" s="9">
        <v>5874453622</v>
      </c>
      <c r="R151" s="10">
        <v>81.2685</v>
      </c>
      <c r="S151" s="10">
        <v>18.7315</v>
      </c>
      <c r="T151" s="41"/>
      <c r="U151" s="11">
        <f>IF(I151=1,O151,0)</f>
        <v>1100374951</v>
      </c>
      <c r="V151" s="48">
        <f>E151*U151/1000</f>
        <v>26640077.56371</v>
      </c>
      <c r="W151" s="49">
        <f>IF(I151=1,J151,0)</f>
        <v>4774078671</v>
      </c>
      <c r="X151" s="48">
        <f>W151*C151/1000</f>
        <v>54615459.99624</v>
      </c>
      <c r="Y151" s="50"/>
      <c r="Z151" s="49">
        <f>IF(I151=0,O151,0)</f>
        <v>0</v>
      </c>
      <c r="AA151" s="49">
        <f>Z151*E151/1000</f>
        <v>0</v>
      </c>
      <c r="AB151" s="49">
        <f>IF(I151=0,J151,0)</f>
        <v>0</v>
      </c>
      <c r="AC151" s="51">
        <f>AB151*C151/1000</f>
        <v>0</v>
      </c>
      <c r="AD151" s="52"/>
      <c r="AE151" s="53"/>
      <c r="AF151" s="11"/>
      <c r="AG151" s="11"/>
      <c r="AH151" s="11"/>
      <c r="AI151" s="11"/>
      <c r="AJ151" s="11"/>
      <c r="AK151" s="11"/>
      <c r="AL151" s="11"/>
      <c r="AM151" s="11"/>
    </row>
    <row r="152" ht="15" customHeight="1">
      <c r="A152" t="s" s="6">
        <v>316</v>
      </c>
      <c r="B152" t="s" s="6">
        <v>18</v>
      </c>
      <c r="C152" s="7">
        <v>13.65</v>
      </c>
      <c r="D152" s="7">
        <v>0</v>
      </c>
      <c r="E152" s="7">
        <v>13.65</v>
      </c>
      <c r="F152" s="7">
        <v>13.65</v>
      </c>
      <c r="G152" s="7">
        <v>13.65</v>
      </c>
      <c r="H152" s="7"/>
      <c r="I152" s="8">
        <f>IF(C152=E152,0,1)</f>
        <v>0</v>
      </c>
      <c r="J152" s="9">
        <v>730223755</v>
      </c>
      <c r="K152" s="9">
        <f>J152*C152/1000</f>
        <v>9967554.25575</v>
      </c>
      <c r="L152" s="9">
        <v>185960778</v>
      </c>
      <c r="M152" s="9">
        <v>53712669</v>
      </c>
      <c r="N152" s="9">
        <v>100744390</v>
      </c>
      <c r="O152" s="9">
        <f>L152+M152+N152</f>
        <v>340417837</v>
      </c>
      <c r="P152" s="47">
        <f>O152*E152/1000</f>
        <v>4646703.47505</v>
      </c>
      <c r="Q152" s="9">
        <v>1070641592</v>
      </c>
      <c r="R152" s="10">
        <v>68.2043</v>
      </c>
      <c r="S152" s="10">
        <v>31.7957</v>
      </c>
      <c r="T152" s="41"/>
      <c r="U152" s="11">
        <f>IF(I152=1,O152,0)</f>
        <v>0</v>
      </c>
      <c r="V152" s="48">
        <f>E152*U152/1000</f>
        <v>0</v>
      </c>
      <c r="W152" s="49">
        <f>IF(I152=1,J152,0)</f>
        <v>0</v>
      </c>
      <c r="X152" s="48">
        <f>W152*C152/1000</f>
        <v>0</v>
      </c>
      <c r="Y152" s="50"/>
      <c r="Z152" s="49">
        <f>IF(I152=0,O152,0)</f>
        <v>340417837</v>
      </c>
      <c r="AA152" s="49">
        <f>Z152*E152/1000</f>
        <v>4646703.47505</v>
      </c>
      <c r="AB152" s="49">
        <f>IF(I152=0,J152,0)</f>
        <v>730223755</v>
      </c>
      <c r="AC152" s="51">
        <f>AB152*C152/1000</f>
        <v>9967554.25575</v>
      </c>
      <c r="AD152" s="52"/>
      <c r="AE152" s="53"/>
      <c r="AF152" s="11"/>
      <c r="AG152" s="11"/>
      <c r="AH152" s="11"/>
      <c r="AI152" s="11"/>
      <c r="AJ152" s="11"/>
      <c r="AK152" s="11"/>
      <c r="AL152" s="11"/>
      <c r="AM152" s="11"/>
    </row>
    <row r="153" ht="15" customHeight="1">
      <c r="A153" t="s" s="6">
        <v>318</v>
      </c>
      <c r="B153" t="s" s="6">
        <v>18</v>
      </c>
      <c r="C153" s="7">
        <v>13.99</v>
      </c>
      <c r="D153" s="7">
        <v>0</v>
      </c>
      <c r="E153" s="7">
        <v>13.99</v>
      </c>
      <c r="F153" s="7">
        <v>13.99</v>
      </c>
      <c r="G153" s="7">
        <v>13.99</v>
      </c>
      <c r="H153" s="7"/>
      <c r="I153" s="8">
        <f>IF(C153=E153,0,1)</f>
        <v>0</v>
      </c>
      <c r="J153" s="9">
        <v>1108680650</v>
      </c>
      <c r="K153" s="9">
        <f>J153*C153/1000</f>
        <v>15510442.2935</v>
      </c>
      <c r="L153" s="9">
        <v>66809994</v>
      </c>
      <c r="M153" s="9">
        <v>27455972</v>
      </c>
      <c r="N153" s="9">
        <v>51435190</v>
      </c>
      <c r="O153" s="9">
        <f>L153+M153+N153</f>
        <v>145701156</v>
      </c>
      <c r="P153" s="47">
        <f>O153*E153/1000</f>
        <v>2038359.17244</v>
      </c>
      <c r="Q153" s="9">
        <v>1254381806</v>
      </c>
      <c r="R153" s="10">
        <v>88.38460000000001</v>
      </c>
      <c r="S153" s="10">
        <v>11.6154</v>
      </c>
      <c r="T153" s="41"/>
      <c r="U153" s="11">
        <f>IF(I153=1,O153,0)</f>
        <v>0</v>
      </c>
      <c r="V153" s="48">
        <f>E153*U153/1000</f>
        <v>0</v>
      </c>
      <c r="W153" s="49">
        <f>IF(I153=1,J153,0)</f>
        <v>0</v>
      </c>
      <c r="X153" s="48">
        <f>W153*C153/1000</f>
        <v>0</v>
      </c>
      <c r="Y153" s="50"/>
      <c r="Z153" s="49">
        <f>IF(I153=0,O153,0)</f>
        <v>145701156</v>
      </c>
      <c r="AA153" s="49">
        <f>Z153*E153/1000</f>
        <v>2038359.17244</v>
      </c>
      <c r="AB153" s="49">
        <f>IF(I153=0,J153,0)</f>
        <v>1108680650</v>
      </c>
      <c r="AC153" s="51">
        <f>AB153*C153/1000</f>
        <v>15510442.2935</v>
      </c>
      <c r="AD153" s="52"/>
      <c r="AE153" s="53"/>
      <c r="AF153" s="11"/>
      <c r="AG153" s="11"/>
      <c r="AH153" s="11"/>
      <c r="AI153" s="11"/>
      <c r="AJ153" s="11"/>
      <c r="AK153" s="11"/>
      <c r="AL153" s="11"/>
      <c r="AM153" s="11"/>
    </row>
    <row r="154" ht="15" customHeight="1">
      <c r="A154" t="s" s="6">
        <v>320</v>
      </c>
      <c r="B154" t="s" s="6">
        <v>18</v>
      </c>
      <c r="C154" s="7">
        <v>10.84</v>
      </c>
      <c r="D154" s="7">
        <v>0</v>
      </c>
      <c r="E154" s="7">
        <v>13.46</v>
      </c>
      <c r="F154" s="7">
        <v>13.46</v>
      </c>
      <c r="G154" s="7">
        <v>13.46</v>
      </c>
      <c r="H154" s="7"/>
      <c r="I154" s="8">
        <f>IF(C154=E154,0,1)</f>
        <v>1</v>
      </c>
      <c r="J154" s="9">
        <v>1124723246</v>
      </c>
      <c r="K154" s="9">
        <f>J154*C154/1000</f>
        <v>12191999.98664</v>
      </c>
      <c r="L154" s="9">
        <v>245020674</v>
      </c>
      <c r="M154" s="9">
        <v>9692400</v>
      </c>
      <c r="N154" s="9">
        <v>58811100</v>
      </c>
      <c r="O154" s="9">
        <f>L154+M154+N154</f>
        <v>313524174</v>
      </c>
      <c r="P154" s="47">
        <f>O154*E154/1000</f>
        <v>4220035.38204</v>
      </c>
      <c r="Q154" s="9">
        <v>1438247420</v>
      </c>
      <c r="R154" s="10">
        <v>78.20099999999999</v>
      </c>
      <c r="S154" s="10">
        <v>21.799</v>
      </c>
      <c r="T154" s="41"/>
      <c r="U154" s="11">
        <f>IF(I154=1,O154,0)</f>
        <v>313524174</v>
      </c>
      <c r="V154" s="48">
        <f>E154*U154/1000</f>
        <v>4220035.38204</v>
      </c>
      <c r="W154" s="49">
        <f>IF(I154=1,J154,0)</f>
        <v>1124723246</v>
      </c>
      <c r="X154" s="48">
        <f>W154*C154/1000</f>
        <v>12191999.98664</v>
      </c>
      <c r="Y154" s="50"/>
      <c r="Z154" s="49">
        <f>IF(I154=0,O154,0)</f>
        <v>0</v>
      </c>
      <c r="AA154" s="49">
        <f>Z154*E154/1000</f>
        <v>0</v>
      </c>
      <c r="AB154" s="49">
        <f>IF(I154=0,J154,0)</f>
        <v>0</v>
      </c>
      <c r="AC154" s="51">
        <f>AB154*C154/1000</f>
        <v>0</v>
      </c>
      <c r="AD154" s="52"/>
      <c r="AE154" s="53"/>
      <c r="AF154" s="11"/>
      <c r="AG154" s="11"/>
      <c r="AH154" s="11"/>
      <c r="AI154" s="11"/>
      <c r="AJ154" s="11"/>
      <c r="AK154" s="11"/>
      <c r="AL154" s="11"/>
      <c r="AM154" s="11"/>
    </row>
    <row r="155" ht="15" customHeight="1">
      <c r="A155" t="s" s="6">
        <v>322</v>
      </c>
      <c r="B155" t="s" s="6">
        <v>18</v>
      </c>
      <c r="C155" s="7">
        <v>16.56</v>
      </c>
      <c r="D155" s="7">
        <v>16.56</v>
      </c>
      <c r="E155" s="7">
        <v>16.56</v>
      </c>
      <c r="F155" s="7">
        <v>16.56</v>
      </c>
      <c r="G155" s="7">
        <v>16.56</v>
      </c>
      <c r="H155" s="7"/>
      <c r="I155" s="8">
        <f>IF(C155=E155,0,1)</f>
        <v>0</v>
      </c>
      <c r="J155" s="9">
        <v>3943261202</v>
      </c>
      <c r="K155" s="9">
        <f>J155*C155/1000</f>
        <v>65300405.50512</v>
      </c>
      <c r="L155" s="9">
        <v>491393027</v>
      </c>
      <c r="M155" s="9">
        <v>255659250</v>
      </c>
      <c r="N155" s="9">
        <v>185576200</v>
      </c>
      <c r="O155" s="9">
        <f>L155+M155+N155</f>
        <v>932628477</v>
      </c>
      <c r="P155" s="47">
        <f>O155*E155/1000</f>
        <v>15444327.57912</v>
      </c>
      <c r="Q155" s="9">
        <v>4876293479</v>
      </c>
      <c r="R155" s="10">
        <v>80.8742</v>
      </c>
      <c r="S155" s="10">
        <v>19.1258</v>
      </c>
      <c r="T155" s="41"/>
      <c r="U155" s="11">
        <f>IF(I155=1,O155,0)</f>
        <v>0</v>
      </c>
      <c r="V155" s="48">
        <f>E155*U155/1000</f>
        <v>0</v>
      </c>
      <c r="W155" s="49">
        <f>IF(I155=1,J155,0)</f>
        <v>0</v>
      </c>
      <c r="X155" s="48">
        <f>W155*C155/1000</f>
        <v>0</v>
      </c>
      <c r="Y155" s="50"/>
      <c r="Z155" s="49">
        <f>IF(I155=0,O155,0)</f>
        <v>932628477</v>
      </c>
      <c r="AA155" s="49">
        <f>Z155*E155/1000</f>
        <v>15444327.57912</v>
      </c>
      <c r="AB155" s="49">
        <f>IF(I155=0,J155,0)</f>
        <v>3943261202</v>
      </c>
      <c r="AC155" s="51">
        <f>AB155*C155/1000</f>
        <v>65300405.50512</v>
      </c>
      <c r="AD155" s="52"/>
      <c r="AE155" s="53"/>
      <c r="AF155" s="11"/>
      <c r="AG155" s="11"/>
      <c r="AH155" s="11"/>
      <c r="AI155" s="11"/>
      <c r="AJ155" s="11"/>
      <c r="AK155" s="11"/>
      <c r="AL155" s="11"/>
      <c r="AM155" s="11"/>
    </row>
    <row r="156" ht="15" customHeight="1">
      <c r="A156" t="s" s="6">
        <v>324</v>
      </c>
      <c r="B156" t="s" s="6">
        <v>18</v>
      </c>
      <c r="C156" s="7">
        <v>18.84</v>
      </c>
      <c r="D156" s="7">
        <v>0</v>
      </c>
      <c r="E156" s="7">
        <v>18.84</v>
      </c>
      <c r="F156" s="7">
        <v>18.84</v>
      </c>
      <c r="G156" s="7">
        <v>18.84</v>
      </c>
      <c r="H156" s="7"/>
      <c r="I156" s="8">
        <f>IF(C156=E156,0,1)</f>
        <v>0</v>
      </c>
      <c r="J156" s="9">
        <v>277357450</v>
      </c>
      <c r="K156" s="9">
        <f>J156*C156/1000</f>
        <v>5225414.358</v>
      </c>
      <c r="L156" s="9">
        <v>2296261</v>
      </c>
      <c r="M156" s="9">
        <v>851000</v>
      </c>
      <c r="N156" s="9">
        <v>24129751</v>
      </c>
      <c r="O156" s="9">
        <f>L156+M156+N156</f>
        <v>27277012</v>
      </c>
      <c r="P156" s="47">
        <f>O156*E156/1000</f>
        <v>513898.90608</v>
      </c>
      <c r="Q156" s="9">
        <v>304634462</v>
      </c>
      <c r="R156" s="10">
        <v>91.04600000000001</v>
      </c>
      <c r="S156" s="10">
        <v>8.954000000000001</v>
      </c>
      <c r="T156" s="41"/>
      <c r="U156" s="11">
        <f>IF(I156=1,O156,0)</f>
        <v>0</v>
      </c>
      <c r="V156" s="48">
        <f>E156*U156/1000</f>
        <v>0</v>
      </c>
      <c r="W156" s="49">
        <f>IF(I156=1,J156,0)</f>
        <v>0</v>
      </c>
      <c r="X156" s="48">
        <f>W156*C156/1000</f>
        <v>0</v>
      </c>
      <c r="Y156" s="50"/>
      <c r="Z156" s="49">
        <f>IF(I156=0,O156,0)</f>
        <v>27277012</v>
      </c>
      <c r="AA156" s="49">
        <f>Z156*E156/1000</f>
        <v>513898.90608</v>
      </c>
      <c r="AB156" s="49">
        <f>IF(I156=0,J156,0)</f>
        <v>277357450</v>
      </c>
      <c r="AC156" s="51">
        <f>AB156*C156/1000</f>
        <v>5225414.358</v>
      </c>
      <c r="AD156" s="52"/>
      <c r="AE156" s="53"/>
      <c r="AF156" s="11"/>
      <c r="AG156" s="11"/>
      <c r="AH156" s="11"/>
      <c r="AI156" s="11"/>
      <c r="AJ156" s="11"/>
      <c r="AK156" s="11"/>
      <c r="AL156" s="11"/>
      <c r="AM156" s="11"/>
    </row>
    <row r="157" ht="15" customHeight="1">
      <c r="A157" t="s" s="6">
        <v>326</v>
      </c>
      <c r="B157" t="s" s="6">
        <v>18</v>
      </c>
      <c r="C157" s="7">
        <v>13.8</v>
      </c>
      <c r="D157" s="7">
        <v>0</v>
      </c>
      <c r="E157" s="7">
        <v>27.18</v>
      </c>
      <c r="F157" s="7">
        <v>27.18</v>
      </c>
      <c r="G157" s="7">
        <v>27.18</v>
      </c>
      <c r="H157" s="7"/>
      <c r="I157" s="8">
        <f>IF(C157=E157,0,1)</f>
        <v>1</v>
      </c>
      <c r="J157" s="9">
        <v>12224559111</v>
      </c>
      <c r="K157" s="9">
        <f>J157*C157/1000</f>
        <v>168698915.7318</v>
      </c>
      <c r="L157" s="9">
        <v>884325040</v>
      </c>
      <c r="M157" s="9">
        <v>637789800</v>
      </c>
      <c r="N157" s="9">
        <v>298261020</v>
      </c>
      <c r="O157" s="9">
        <f>L157+M157+N157</f>
        <v>1820375860</v>
      </c>
      <c r="P157" s="47">
        <f>O157*E157/1000</f>
        <v>49477815.8748</v>
      </c>
      <c r="Q157" s="9">
        <v>14044934971</v>
      </c>
      <c r="R157" s="10">
        <v>87.0389</v>
      </c>
      <c r="S157" s="10">
        <v>12.9611</v>
      </c>
      <c r="T157" s="41"/>
      <c r="U157" s="11">
        <f>IF(I157=1,O157,0)</f>
        <v>1820375860</v>
      </c>
      <c r="V157" s="48">
        <f>E157*U157/1000</f>
        <v>49477815.8748</v>
      </c>
      <c r="W157" s="49">
        <f>IF(I157=1,J157,0)</f>
        <v>12224559111</v>
      </c>
      <c r="X157" s="48">
        <f>W157*C157/1000</f>
        <v>168698915.7318</v>
      </c>
      <c r="Y157" s="50"/>
      <c r="Z157" s="49">
        <f>IF(I157=0,O157,0)</f>
        <v>0</v>
      </c>
      <c r="AA157" s="49">
        <f>Z157*E157/1000</f>
        <v>0</v>
      </c>
      <c r="AB157" s="49">
        <f>IF(I157=0,J157,0)</f>
        <v>0</v>
      </c>
      <c r="AC157" s="51">
        <f>AB157*C157/1000</f>
        <v>0</v>
      </c>
      <c r="AD157" s="52"/>
      <c r="AE157" s="53"/>
      <c r="AF157" s="11"/>
      <c r="AG157" s="11"/>
      <c r="AH157" s="11"/>
      <c r="AI157" s="11"/>
      <c r="AJ157" s="11"/>
      <c r="AK157" s="11"/>
      <c r="AL157" s="11"/>
      <c r="AM157" s="11"/>
    </row>
    <row r="158" ht="15" customHeight="1">
      <c r="A158" t="s" s="6">
        <v>328</v>
      </c>
      <c r="B158" t="s" s="6">
        <v>18</v>
      </c>
      <c r="C158" s="7">
        <v>16.14</v>
      </c>
      <c r="D158" s="7">
        <v>0</v>
      </c>
      <c r="E158" s="7">
        <v>16.14</v>
      </c>
      <c r="F158" s="7">
        <v>16.14</v>
      </c>
      <c r="G158" s="7">
        <v>16.14</v>
      </c>
      <c r="H158" s="7"/>
      <c r="I158" s="8">
        <f>IF(C158=E158,0,1)</f>
        <v>0</v>
      </c>
      <c r="J158" s="9">
        <v>97483418</v>
      </c>
      <c r="K158" s="9">
        <f>J158*C158/1000</f>
        <v>1573382.36652</v>
      </c>
      <c r="L158" s="9">
        <v>1470405</v>
      </c>
      <c r="M158" s="9">
        <v>239600</v>
      </c>
      <c r="N158" s="9">
        <v>3088491</v>
      </c>
      <c r="O158" s="9">
        <f>L158+M158+N158</f>
        <v>4798496</v>
      </c>
      <c r="P158" s="47">
        <f>O158*E158/1000</f>
        <v>77447.725439999995</v>
      </c>
      <c r="Q158" s="9">
        <v>102281914</v>
      </c>
      <c r="R158" s="10">
        <v>95.3086</v>
      </c>
      <c r="S158" s="10">
        <v>4.6914</v>
      </c>
      <c r="T158" s="41"/>
      <c r="U158" s="11">
        <f>IF(I158=1,O158,0)</f>
        <v>0</v>
      </c>
      <c r="V158" s="48">
        <f>E158*U158/1000</f>
        <v>0</v>
      </c>
      <c r="W158" s="49">
        <f>IF(I158=1,J158,0)</f>
        <v>0</v>
      </c>
      <c r="X158" s="48">
        <f>W158*C158/1000</f>
        <v>0</v>
      </c>
      <c r="Y158" s="50"/>
      <c r="Z158" s="49">
        <f>IF(I158=0,O158,0)</f>
        <v>4798496</v>
      </c>
      <c r="AA158" s="49">
        <f>Z158*E158/1000</f>
        <v>77447.725439999995</v>
      </c>
      <c r="AB158" s="49">
        <f>IF(I158=0,J158,0)</f>
        <v>97483418</v>
      </c>
      <c r="AC158" s="51">
        <f>AB158*C158/1000</f>
        <v>1573382.36652</v>
      </c>
      <c r="AD158" s="52"/>
      <c r="AE158" s="53"/>
      <c r="AF158" s="11"/>
      <c r="AG158" s="11"/>
      <c r="AH158" s="11"/>
      <c r="AI158" s="11"/>
      <c r="AJ158" s="11"/>
      <c r="AK158" s="11"/>
      <c r="AL158" s="11"/>
      <c r="AM158" s="11"/>
    </row>
    <row r="159" ht="15" customHeight="1">
      <c r="A159" t="s" s="6">
        <v>330</v>
      </c>
      <c r="B159" t="s" s="6">
        <v>18</v>
      </c>
      <c r="C159" s="7">
        <v>14.93</v>
      </c>
      <c r="D159" s="7">
        <v>0</v>
      </c>
      <c r="E159" s="7">
        <v>20.77</v>
      </c>
      <c r="F159" s="7">
        <v>20.77</v>
      </c>
      <c r="G159" s="7">
        <v>20.77</v>
      </c>
      <c r="H159" s="7"/>
      <c r="I159" s="8">
        <f>IF(C159=E159,0,1)</f>
        <v>1</v>
      </c>
      <c r="J159" s="9">
        <v>2254863838</v>
      </c>
      <c r="K159" s="9">
        <f>J159*C159/1000</f>
        <v>33665117.10134</v>
      </c>
      <c r="L159" s="9">
        <v>39849419</v>
      </c>
      <c r="M159" s="9">
        <v>3566269</v>
      </c>
      <c r="N159" s="9">
        <v>44053750</v>
      </c>
      <c r="O159" s="9">
        <f>L159+M159+N159</f>
        <v>87469438</v>
      </c>
      <c r="P159" s="47">
        <f>O159*E159/1000</f>
        <v>1816740.22726</v>
      </c>
      <c r="Q159" s="9">
        <v>2342333276</v>
      </c>
      <c r="R159" s="10">
        <v>96.2657</v>
      </c>
      <c r="S159" s="10">
        <v>3.7343</v>
      </c>
      <c r="T159" s="41"/>
      <c r="U159" s="11">
        <f>IF(I159=1,O159,0)</f>
        <v>87469438</v>
      </c>
      <c r="V159" s="48">
        <f>E159*U159/1000</f>
        <v>1816740.22726</v>
      </c>
      <c r="W159" s="49">
        <f>IF(I159=1,J159,0)</f>
        <v>2254863838</v>
      </c>
      <c r="X159" s="48">
        <f>W159*C159/1000</f>
        <v>33665117.10134</v>
      </c>
      <c r="Y159" s="50"/>
      <c r="Z159" s="49">
        <f>IF(I159=0,O159,0)</f>
        <v>0</v>
      </c>
      <c r="AA159" s="49">
        <f>Z159*E159/1000</f>
        <v>0</v>
      </c>
      <c r="AB159" s="49">
        <f>IF(I159=0,J159,0)</f>
        <v>0</v>
      </c>
      <c r="AC159" s="51">
        <f>AB159*C159/1000</f>
        <v>0</v>
      </c>
      <c r="AD159" s="52"/>
      <c r="AE159" s="53"/>
      <c r="AF159" s="11"/>
      <c r="AG159" s="11"/>
      <c r="AH159" s="11"/>
      <c r="AI159" s="11"/>
      <c r="AJ159" s="11"/>
      <c r="AK159" s="11"/>
      <c r="AL159" s="11"/>
      <c r="AM159" s="11"/>
    </row>
    <row r="160" ht="15" customHeight="1">
      <c r="A160" t="s" s="6">
        <v>332</v>
      </c>
      <c r="B160" t="s" s="6">
        <v>18</v>
      </c>
      <c r="C160" s="7">
        <v>17.71</v>
      </c>
      <c r="D160" s="7">
        <v>0</v>
      </c>
      <c r="E160" s="7">
        <v>28.05</v>
      </c>
      <c r="F160" s="7">
        <v>28.05</v>
      </c>
      <c r="G160" s="7">
        <v>28.05</v>
      </c>
      <c r="H160" s="7"/>
      <c r="I160" s="8">
        <f>IF(C160=E160,0,1)</f>
        <v>1</v>
      </c>
      <c r="J160" s="9">
        <v>1812860459</v>
      </c>
      <c r="K160" s="9">
        <f>J160*C160/1000</f>
        <v>32105758.72889</v>
      </c>
      <c r="L160" s="9">
        <v>156160468</v>
      </c>
      <c r="M160" s="9">
        <v>247996225</v>
      </c>
      <c r="N160" s="9">
        <v>61290790</v>
      </c>
      <c r="O160" s="9">
        <f>L160+M160+N160</f>
        <v>465447483</v>
      </c>
      <c r="P160" s="47">
        <f>O160*E160/1000</f>
        <v>13055801.89815</v>
      </c>
      <c r="Q160" s="9">
        <v>2278307942</v>
      </c>
      <c r="R160" s="10">
        <v>79.5705</v>
      </c>
      <c r="S160" s="10">
        <v>20.4295</v>
      </c>
      <c r="T160" s="41"/>
      <c r="U160" s="11">
        <f>IF(I160=1,O160,0)</f>
        <v>465447483</v>
      </c>
      <c r="V160" s="48">
        <f>E160*U160/1000</f>
        <v>13055801.89815</v>
      </c>
      <c r="W160" s="49">
        <f>IF(I160=1,J160,0)</f>
        <v>1812860459</v>
      </c>
      <c r="X160" s="48">
        <f>W160*C160/1000</f>
        <v>32105758.72889</v>
      </c>
      <c r="Y160" s="50"/>
      <c r="Z160" s="49">
        <f>IF(I160=0,O160,0)</f>
        <v>0</v>
      </c>
      <c r="AA160" s="49">
        <f>Z160*E160/1000</f>
        <v>0</v>
      </c>
      <c r="AB160" s="49">
        <f>IF(I160=0,J160,0)</f>
        <v>0</v>
      </c>
      <c r="AC160" s="51">
        <f>AB160*C160/1000</f>
        <v>0</v>
      </c>
      <c r="AD160" s="52"/>
      <c r="AE160" s="53"/>
      <c r="AF160" s="11"/>
      <c r="AG160" s="11"/>
      <c r="AH160" s="11"/>
      <c r="AI160" s="11"/>
      <c r="AJ160" s="11"/>
      <c r="AK160" s="11"/>
      <c r="AL160" s="11"/>
      <c r="AM160" s="11"/>
    </row>
    <row r="161" ht="15" customHeight="1">
      <c r="A161" t="s" s="6">
        <v>334</v>
      </c>
      <c r="B161" t="s" s="6">
        <v>18</v>
      </c>
      <c r="C161" s="7">
        <v>24.64</v>
      </c>
      <c r="D161" s="7">
        <v>0</v>
      </c>
      <c r="E161" s="7">
        <v>24.64</v>
      </c>
      <c r="F161" s="7">
        <v>24.64</v>
      </c>
      <c r="G161" s="7">
        <v>24.64</v>
      </c>
      <c r="H161" s="7"/>
      <c r="I161" s="8">
        <f>IF(C161=E161,0,1)</f>
        <v>0</v>
      </c>
      <c r="J161" s="9">
        <v>2217324300</v>
      </c>
      <c r="K161" s="9">
        <f>J161*C161/1000</f>
        <v>54634870.752</v>
      </c>
      <c r="L161" s="9">
        <v>85230100</v>
      </c>
      <c r="M161" s="9">
        <v>4024000</v>
      </c>
      <c r="N161" s="9">
        <v>67213517</v>
      </c>
      <c r="O161" s="9">
        <f>L161+M161+N161</f>
        <v>156467617</v>
      </c>
      <c r="P161" s="47">
        <f>O161*E161/1000</f>
        <v>3855362.08288</v>
      </c>
      <c r="Q161" s="9">
        <v>2373791917</v>
      </c>
      <c r="R161" s="10">
        <v>93.4085</v>
      </c>
      <c r="S161" s="10">
        <v>6.5915</v>
      </c>
      <c r="T161" s="41"/>
      <c r="U161" s="11">
        <f>IF(I161=1,O161,0)</f>
        <v>0</v>
      </c>
      <c r="V161" s="48">
        <f>E161*U161/1000</f>
        <v>0</v>
      </c>
      <c r="W161" s="49">
        <f>IF(I161=1,J161,0)</f>
        <v>0</v>
      </c>
      <c r="X161" s="48">
        <f>W161*C161/1000</f>
        <v>0</v>
      </c>
      <c r="Y161" s="50"/>
      <c r="Z161" s="49">
        <f>IF(I161=0,O161,0)</f>
        <v>156467617</v>
      </c>
      <c r="AA161" s="49">
        <f>Z161*E161/1000</f>
        <v>3855362.08288</v>
      </c>
      <c r="AB161" s="49">
        <f>IF(I161=0,J161,0)</f>
        <v>2217324300</v>
      </c>
      <c r="AC161" s="51">
        <f>AB161*C161/1000</f>
        <v>54634870.752</v>
      </c>
      <c r="AD161" s="52"/>
      <c r="AE161" s="53"/>
      <c r="AF161" s="11"/>
      <c r="AG161" s="11"/>
      <c r="AH161" s="11"/>
      <c r="AI161" s="11"/>
      <c r="AJ161" s="11"/>
      <c r="AK161" s="11"/>
      <c r="AL161" s="11"/>
      <c r="AM161" s="11"/>
    </row>
    <row r="162" ht="15" customHeight="1">
      <c r="A162" t="s" s="6">
        <v>336</v>
      </c>
      <c r="B162" t="s" s="6">
        <v>18</v>
      </c>
      <c r="C162" s="7">
        <v>12.69</v>
      </c>
      <c r="D162" s="7">
        <v>0</v>
      </c>
      <c r="E162" s="7">
        <v>25.18</v>
      </c>
      <c r="F162" s="7">
        <v>25.18</v>
      </c>
      <c r="G162" s="7">
        <v>25.18</v>
      </c>
      <c r="H162" s="7"/>
      <c r="I162" s="8">
        <f>IF(C162=E162,0,1)</f>
        <v>1</v>
      </c>
      <c r="J162" s="9">
        <v>9223302839</v>
      </c>
      <c r="K162" s="9">
        <f>J162*C162/1000</f>
        <v>117043713.02691</v>
      </c>
      <c r="L162" s="9">
        <v>658474473</v>
      </c>
      <c r="M162" s="9">
        <v>386250249</v>
      </c>
      <c r="N162" s="9">
        <v>405735094</v>
      </c>
      <c r="O162" s="9">
        <f>L162+M162+N162</f>
        <v>1450459816</v>
      </c>
      <c r="P162" s="47">
        <f>O162*E162/1000</f>
        <v>36522578.16688</v>
      </c>
      <c r="Q162" s="9">
        <v>10673762655</v>
      </c>
      <c r="R162" s="10">
        <v>86.411</v>
      </c>
      <c r="S162" s="10">
        <v>13.589</v>
      </c>
      <c r="T162" s="41"/>
      <c r="U162" s="11">
        <f>IF(I162=1,O162,0)</f>
        <v>1450459816</v>
      </c>
      <c r="V162" s="48">
        <f>E162*U162/1000</f>
        <v>36522578.16688</v>
      </c>
      <c r="W162" s="49">
        <f>IF(I162=1,J162,0)</f>
        <v>9223302839</v>
      </c>
      <c r="X162" s="48">
        <f>W162*C162/1000</f>
        <v>117043713.02691</v>
      </c>
      <c r="Y162" s="50"/>
      <c r="Z162" s="49">
        <f>IF(I162=0,O162,0)</f>
        <v>0</v>
      </c>
      <c r="AA162" s="49">
        <f>Z162*E162/1000</f>
        <v>0</v>
      </c>
      <c r="AB162" s="49">
        <f>IF(I162=0,J162,0)</f>
        <v>0</v>
      </c>
      <c r="AC162" s="51">
        <f>AB162*C162/1000</f>
        <v>0</v>
      </c>
      <c r="AD162" s="52"/>
      <c r="AE162" s="53"/>
      <c r="AF162" s="11"/>
      <c r="AG162" s="11"/>
      <c r="AH162" s="11"/>
      <c r="AI162" s="11"/>
      <c r="AJ162" s="11"/>
      <c r="AK162" s="11"/>
      <c r="AL162" s="11"/>
      <c r="AM162" s="11"/>
    </row>
    <row r="163" ht="15" customHeight="1">
      <c r="A163" t="s" s="6">
        <v>338</v>
      </c>
      <c r="B163" t="s" s="6">
        <v>18</v>
      </c>
      <c r="C163" s="7">
        <v>19.99</v>
      </c>
      <c r="D163" s="7">
        <v>0</v>
      </c>
      <c r="E163" s="7">
        <v>19.99</v>
      </c>
      <c r="F163" s="7">
        <v>19.99</v>
      </c>
      <c r="G163" s="7">
        <v>19.99</v>
      </c>
      <c r="H163" s="7"/>
      <c r="I163" s="8">
        <f>IF(C163=E163,0,1)</f>
        <v>0</v>
      </c>
      <c r="J163" s="9">
        <v>1862073973</v>
      </c>
      <c r="K163" s="9">
        <f>J163*C163/1000</f>
        <v>37222858.72027</v>
      </c>
      <c r="L163" s="9">
        <v>179568077</v>
      </c>
      <c r="M163" s="9">
        <v>65291490</v>
      </c>
      <c r="N163" s="9">
        <v>229559030</v>
      </c>
      <c r="O163" s="9">
        <f>L163+M163+N163</f>
        <v>474418597</v>
      </c>
      <c r="P163" s="47">
        <f>O163*E163/1000</f>
        <v>9483627.75403</v>
      </c>
      <c r="Q163" s="9">
        <v>2336492570</v>
      </c>
      <c r="R163" s="10">
        <v>79.6953</v>
      </c>
      <c r="S163" s="10">
        <v>20.3047</v>
      </c>
      <c r="T163" s="41"/>
      <c r="U163" s="11">
        <f>IF(I163=1,O163,0)</f>
        <v>0</v>
      </c>
      <c r="V163" s="48">
        <f>E163*U163/1000</f>
        <v>0</v>
      </c>
      <c r="W163" s="49">
        <f>IF(I163=1,J163,0)</f>
        <v>0</v>
      </c>
      <c r="X163" s="48">
        <f>W163*C163/1000</f>
        <v>0</v>
      </c>
      <c r="Y163" s="50"/>
      <c r="Z163" s="49">
        <f>IF(I163=0,O163,0)</f>
        <v>474418597</v>
      </c>
      <c r="AA163" s="49">
        <f>Z163*E163/1000</f>
        <v>9483627.75403</v>
      </c>
      <c r="AB163" s="49">
        <f>IF(I163=0,J163,0)</f>
        <v>1862073973</v>
      </c>
      <c r="AC163" s="51">
        <f>AB163*C163/1000</f>
        <v>37222858.72027</v>
      </c>
      <c r="AD163" s="52"/>
      <c r="AE163" s="53"/>
      <c r="AF163" s="11"/>
      <c r="AG163" s="11"/>
      <c r="AH163" s="11"/>
      <c r="AI163" s="11"/>
      <c r="AJ163" s="11"/>
      <c r="AK163" s="11"/>
      <c r="AL163" s="11"/>
      <c r="AM163" s="11"/>
    </row>
    <row r="164" ht="15" customHeight="1">
      <c r="A164" t="s" s="6">
        <v>340</v>
      </c>
      <c r="B164" t="s" s="6">
        <v>18</v>
      </c>
      <c r="C164" s="7">
        <v>17.19</v>
      </c>
      <c r="D164" s="7">
        <v>0</v>
      </c>
      <c r="E164" s="7">
        <v>17.19</v>
      </c>
      <c r="F164" s="7">
        <v>17.19</v>
      </c>
      <c r="G164" s="7">
        <v>17.19</v>
      </c>
      <c r="H164" s="7"/>
      <c r="I164" s="8">
        <f>IF(C164=E164,0,1)</f>
        <v>0</v>
      </c>
      <c r="J164" s="9">
        <v>1587173648</v>
      </c>
      <c r="K164" s="9">
        <f>J164*C164/1000</f>
        <v>27283515.00912</v>
      </c>
      <c r="L164" s="9">
        <v>75178002</v>
      </c>
      <c r="M164" s="9">
        <v>24608600</v>
      </c>
      <c r="N164" s="9">
        <v>55708580</v>
      </c>
      <c r="O164" s="9">
        <f>L164+M164+N164</f>
        <v>155495182</v>
      </c>
      <c r="P164" s="47">
        <f>O164*E164/1000</f>
        <v>2672962.17858</v>
      </c>
      <c r="Q164" s="9">
        <v>1742668830</v>
      </c>
      <c r="R164" s="10">
        <v>91.0772</v>
      </c>
      <c r="S164" s="10">
        <v>8.922800000000001</v>
      </c>
      <c r="T164" s="41"/>
      <c r="U164" s="11">
        <f>IF(I164=1,O164,0)</f>
        <v>0</v>
      </c>
      <c r="V164" s="48">
        <f>E164*U164/1000</f>
        <v>0</v>
      </c>
      <c r="W164" s="49">
        <f>IF(I164=1,J164,0)</f>
        <v>0</v>
      </c>
      <c r="X164" s="48">
        <f>W164*C164/1000</f>
        <v>0</v>
      </c>
      <c r="Y164" s="50"/>
      <c r="Z164" s="49">
        <f>IF(I164=0,O164,0)</f>
        <v>155495182</v>
      </c>
      <c r="AA164" s="49">
        <f>Z164*E164/1000</f>
        <v>2672962.17858</v>
      </c>
      <c r="AB164" s="49">
        <f>IF(I164=0,J164,0)</f>
        <v>1587173648</v>
      </c>
      <c r="AC164" s="51">
        <f>AB164*C164/1000</f>
        <v>27283515.00912</v>
      </c>
      <c r="AD164" s="52"/>
      <c r="AE164" s="53"/>
      <c r="AF164" s="11"/>
      <c r="AG164" s="11"/>
      <c r="AH164" s="11"/>
      <c r="AI164" s="11"/>
      <c r="AJ164" s="11"/>
      <c r="AK164" s="11"/>
      <c r="AL164" s="11"/>
      <c r="AM164" s="11"/>
    </row>
    <row r="165" ht="15" customHeight="1">
      <c r="A165" t="s" s="6">
        <v>342</v>
      </c>
      <c r="B165" t="s" s="6">
        <v>18</v>
      </c>
      <c r="C165" s="7">
        <v>12.43</v>
      </c>
      <c r="D165" s="7">
        <v>0</v>
      </c>
      <c r="E165" s="7">
        <v>23.7</v>
      </c>
      <c r="F165" s="7">
        <v>23.7</v>
      </c>
      <c r="G165" s="7">
        <v>23.7</v>
      </c>
      <c r="H165" s="7"/>
      <c r="I165" s="8">
        <f>IF(C165=E165,0,1)</f>
        <v>1</v>
      </c>
      <c r="J165" s="9">
        <v>9844692454</v>
      </c>
      <c r="K165" s="9">
        <f>J165*C165/1000</f>
        <v>122369527.20322</v>
      </c>
      <c r="L165" s="9">
        <v>599882541</v>
      </c>
      <c r="M165" s="9">
        <v>177473205</v>
      </c>
      <c r="N165" s="9">
        <v>300305450</v>
      </c>
      <c r="O165" s="9">
        <f>L165+M165+N165</f>
        <v>1077661196</v>
      </c>
      <c r="P165" s="47">
        <f>O165*E165/1000</f>
        <v>25540570.3452</v>
      </c>
      <c r="Q165" s="9">
        <v>10922353650</v>
      </c>
      <c r="R165" s="10">
        <v>90.13339999999999</v>
      </c>
      <c r="S165" s="10">
        <v>9.8666</v>
      </c>
      <c r="T165" s="41"/>
      <c r="U165" s="11">
        <f>IF(I165=1,O165,0)</f>
        <v>1077661196</v>
      </c>
      <c r="V165" s="48">
        <f>E165*U165/1000</f>
        <v>25540570.3452</v>
      </c>
      <c r="W165" s="49">
        <f>IF(I165=1,J165,0)</f>
        <v>9844692454</v>
      </c>
      <c r="X165" s="48">
        <f>W165*C165/1000</f>
        <v>122369527.20322</v>
      </c>
      <c r="Y165" s="50"/>
      <c r="Z165" s="49">
        <f>IF(I165=0,O165,0)</f>
        <v>0</v>
      </c>
      <c r="AA165" s="49">
        <f>Z165*E165/1000</f>
        <v>0</v>
      </c>
      <c r="AB165" s="49">
        <f>IF(I165=0,J165,0)</f>
        <v>0</v>
      </c>
      <c r="AC165" s="51">
        <f>AB165*C165/1000</f>
        <v>0</v>
      </c>
      <c r="AD165" s="52"/>
      <c r="AE165" s="53"/>
      <c r="AF165" s="11"/>
      <c r="AG165" s="11"/>
      <c r="AH165" s="11"/>
      <c r="AI165" s="11"/>
      <c r="AJ165" s="11"/>
      <c r="AK165" s="11"/>
      <c r="AL165" s="11"/>
      <c r="AM165" s="11"/>
    </row>
    <row r="166" ht="15" customHeight="1">
      <c r="A166" t="s" s="6">
        <v>344</v>
      </c>
      <c r="B166" t="s" s="6">
        <v>18</v>
      </c>
      <c r="C166" s="7">
        <v>11.99</v>
      </c>
      <c r="D166" s="7">
        <v>0</v>
      </c>
      <c r="E166" s="7">
        <v>19.32</v>
      </c>
      <c r="F166" s="7">
        <v>19.32</v>
      </c>
      <c r="G166" s="7">
        <v>19.32</v>
      </c>
      <c r="H166" s="7"/>
      <c r="I166" s="8">
        <f>IF(C166=E166,0,1)</f>
        <v>1</v>
      </c>
      <c r="J166" s="9">
        <v>3452488244</v>
      </c>
      <c r="K166" s="9">
        <f>J166*C166/1000</f>
        <v>41395334.04556</v>
      </c>
      <c r="L166" s="9">
        <v>406343279</v>
      </c>
      <c r="M166" s="9">
        <v>22552500</v>
      </c>
      <c r="N166" s="9">
        <v>52571789</v>
      </c>
      <c r="O166" s="9">
        <f>L166+M166+N166</f>
        <v>481467568</v>
      </c>
      <c r="P166" s="47">
        <f>O166*E166/1000</f>
        <v>9301953.413760001</v>
      </c>
      <c r="Q166" s="9">
        <v>3933955812</v>
      </c>
      <c r="R166" s="10">
        <v>87.7612</v>
      </c>
      <c r="S166" s="10">
        <v>12.2388</v>
      </c>
      <c r="T166" s="41"/>
      <c r="U166" s="11">
        <f>IF(I166=1,O166,0)</f>
        <v>481467568</v>
      </c>
      <c r="V166" s="48">
        <f>E166*U166/1000</f>
        <v>9301953.413760001</v>
      </c>
      <c r="W166" s="49">
        <f>IF(I166=1,J166,0)</f>
        <v>3452488244</v>
      </c>
      <c r="X166" s="48">
        <f>W166*C166/1000</f>
        <v>41395334.04556</v>
      </c>
      <c r="Y166" s="50"/>
      <c r="Z166" s="49">
        <f>IF(I166=0,O166,0)</f>
        <v>0</v>
      </c>
      <c r="AA166" s="49">
        <f>Z166*E166/1000</f>
        <v>0</v>
      </c>
      <c r="AB166" s="49">
        <f>IF(I166=0,J166,0)</f>
        <v>0</v>
      </c>
      <c r="AC166" s="51">
        <f>AB166*C166/1000</f>
        <v>0</v>
      </c>
      <c r="AD166" s="52"/>
      <c r="AE166" s="53"/>
      <c r="AF166" s="11"/>
      <c r="AG166" s="11"/>
      <c r="AH166" s="11"/>
      <c r="AI166" s="11"/>
      <c r="AJ166" s="11"/>
      <c r="AK166" s="11"/>
      <c r="AL166" s="11"/>
      <c r="AM166" s="11"/>
    </row>
    <row r="167" ht="15" customHeight="1">
      <c r="A167" t="s" s="6">
        <v>346</v>
      </c>
      <c r="B167" t="s" s="6">
        <v>18</v>
      </c>
      <c r="C167" s="7">
        <v>12.35</v>
      </c>
      <c r="D167" s="7">
        <v>0</v>
      </c>
      <c r="E167" s="7">
        <v>19.17</v>
      </c>
      <c r="F167" s="7">
        <v>19.17</v>
      </c>
      <c r="G167" s="7">
        <v>19.17</v>
      </c>
      <c r="H167" s="7"/>
      <c r="I167" s="8">
        <f>IF(C167=E167,0,1)</f>
        <v>1</v>
      </c>
      <c r="J167" s="9">
        <v>8210295767</v>
      </c>
      <c r="K167" s="9">
        <f>J167*C167/1000</f>
        <v>101397152.72245</v>
      </c>
      <c r="L167" s="9">
        <v>596220995</v>
      </c>
      <c r="M167" s="9">
        <v>246386492</v>
      </c>
      <c r="N167" s="9">
        <v>230225290</v>
      </c>
      <c r="O167" s="9">
        <f>L167+M167+N167</f>
        <v>1072832777</v>
      </c>
      <c r="P167" s="47">
        <f>O167*E167/1000</f>
        <v>20566204.33509</v>
      </c>
      <c r="Q167" s="9">
        <v>9283128544</v>
      </c>
      <c r="R167" s="10">
        <v>88.4432</v>
      </c>
      <c r="S167" s="10">
        <v>11.5568</v>
      </c>
      <c r="T167" s="41"/>
      <c r="U167" s="11">
        <f>IF(I167=1,O167,0)</f>
        <v>1072832777</v>
      </c>
      <c r="V167" s="48">
        <f>E167*U167/1000</f>
        <v>20566204.33509</v>
      </c>
      <c r="W167" s="49">
        <f>IF(I167=1,J167,0)</f>
        <v>8210295767</v>
      </c>
      <c r="X167" s="48">
        <f>W167*C167/1000</f>
        <v>101397152.72245</v>
      </c>
      <c r="Y167" s="50"/>
      <c r="Z167" s="49">
        <f>IF(I167=0,O167,0)</f>
        <v>0</v>
      </c>
      <c r="AA167" s="49">
        <f>Z167*E167/1000</f>
        <v>0</v>
      </c>
      <c r="AB167" s="49">
        <f>IF(I167=0,J167,0)</f>
        <v>0</v>
      </c>
      <c r="AC167" s="51">
        <f>AB167*C167/1000</f>
        <v>0</v>
      </c>
      <c r="AD167" s="52"/>
      <c r="AE167" s="53"/>
      <c r="AF167" s="11"/>
      <c r="AG167" s="11"/>
      <c r="AH167" s="11"/>
      <c r="AI167" s="11"/>
      <c r="AJ167" s="11"/>
      <c r="AK167" s="11"/>
      <c r="AL167" s="11"/>
      <c r="AM167" s="11"/>
    </row>
    <row r="168" ht="27" customHeight="1">
      <c r="A168" t="s" s="6">
        <v>348</v>
      </c>
      <c r="B168" t="s" s="6">
        <v>18</v>
      </c>
      <c r="C168" s="7">
        <v>10.6</v>
      </c>
      <c r="D168" s="7">
        <v>0</v>
      </c>
      <c r="E168" s="7">
        <v>10.6</v>
      </c>
      <c r="F168" s="7">
        <v>10.6</v>
      </c>
      <c r="G168" s="7">
        <v>10.6</v>
      </c>
      <c r="H168" s="7"/>
      <c r="I168" s="8">
        <f>IF(C168=E168,0,1)</f>
        <v>0</v>
      </c>
      <c r="J168" s="9">
        <v>2649761580</v>
      </c>
      <c r="K168" s="9">
        <f>J168*C168/1000</f>
        <v>28087472.748</v>
      </c>
      <c r="L168" s="9">
        <v>111966416</v>
      </c>
      <c r="M168" s="9">
        <v>5583100</v>
      </c>
      <c r="N168" s="9">
        <v>68153580</v>
      </c>
      <c r="O168" s="9">
        <f>L168+M168+N168</f>
        <v>185703096</v>
      </c>
      <c r="P168" s="47">
        <f>O168*E168/1000</f>
        <v>1968452.8176</v>
      </c>
      <c r="Q168" s="9">
        <v>2835464676</v>
      </c>
      <c r="R168" s="10">
        <v>93.4507</v>
      </c>
      <c r="S168" s="10">
        <v>6.5493</v>
      </c>
      <c r="T168" s="41"/>
      <c r="U168" s="11">
        <f>IF(I168=1,O168,0)</f>
        <v>0</v>
      </c>
      <c r="V168" s="48">
        <f>E168*U168/1000</f>
        <v>0</v>
      </c>
      <c r="W168" s="49">
        <f>IF(I168=1,J168,0)</f>
        <v>0</v>
      </c>
      <c r="X168" s="48">
        <f>W168*C168/1000</f>
        <v>0</v>
      </c>
      <c r="Y168" s="50"/>
      <c r="Z168" s="49">
        <f>IF(I168=0,O168,0)</f>
        <v>185703096</v>
      </c>
      <c r="AA168" s="49">
        <f>Z168*E168/1000</f>
        <v>1968452.8176</v>
      </c>
      <c r="AB168" s="49">
        <f>IF(I168=0,J168,0)</f>
        <v>2649761580</v>
      </c>
      <c r="AC168" s="51">
        <f>AB168*C168/1000</f>
        <v>28087472.748</v>
      </c>
      <c r="AD168" s="52"/>
      <c r="AE168" s="53"/>
      <c r="AF168" s="11"/>
      <c r="AG168" s="11"/>
      <c r="AH168" s="11"/>
      <c r="AI168" s="11"/>
      <c r="AJ168" s="11"/>
      <c r="AK168" s="11"/>
      <c r="AL168" s="11"/>
      <c r="AM168" s="11"/>
    </row>
    <row r="169" ht="15" customHeight="1">
      <c r="A169" t="s" s="6">
        <v>350</v>
      </c>
      <c r="B169" t="s" s="6">
        <v>18</v>
      </c>
      <c r="C169" s="7">
        <v>15.17</v>
      </c>
      <c r="D169" s="7">
        <v>0</v>
      </c>
      <c r="E169" s="7">
        <v>18.88</v>
      </c>
      <c r="F169" s="7">
        <v>18.88</v>
      </c>
      <c r="G169" s="7">
        <v>18.88</v>
      </c>
      <c r="H169" s="7"/>
      <c r="I169" s="8">
        <f>IF(C169=E169,0,1)</f>
        <v>1</v>
      </c>
      <c r="J169" s="9">
        <v>3510046069</v>
      </c>
      <c r="K169" s="9">
        <f>J169*C169/1000</f>
        <v>53247398.86673</v>
      </c>
      <c r="L169" s="9">
        <v>344325831</v>
      </c>
      <c r="M169" s="9">
        <v>558248400</v>
      </c>
      <c r="N169" s="9">
        <v>112949780</v>
      </c>
      <c r="O169" s="9">
        <f>L169+M169+N169</f>
        <v>1015524011</v>
      </c>
      <c r="P169" s="47">
        <f>O169*E169/1000</f>
        <v>19173093.32768</v>
      </c>
      <c r="Q169" s="9">
        <v>4525570080</v>
      </c>
      <c r="R169" s="10">
        <v>77.5603</v>
      </c>
      <c r="S169" s="10">
        <v>22.4397</v>
      </c>
      <c r="T169" s="41"/>
      <c r="U169" s="11">
        <f>IF(I169=1,O169,0)</f>
        <v>1015524011</v>
      </c>
      <c r="V169" s="48">
        <f>E169*U169/1000</f>
        <v>19173093.32768</v>
      </c>
      <c r="W169" s="49">
        <f>IF(I169=1,J169,0)</f>
        <v>3510046069</v>
      </c>
      <c r="X169" s="48">
        <f>W169*C169/1000</f>
        <v>53247398.86673</v>
      </c>
      <c r="Y169" s="50"/>
      <c r="Z169" s="49">
        <f>IF(I169=0,O169,0)</f>
        <v>0</v>
      </c>
      <c r="AA169" s="49">
        <f>Z169*E169/1000</f>
        <v>0</v>
      </c>
      <c r="AB169" s="49">
        <f>IF(I169=0,J169,0)</f>
        <v>0</v>
      </c>
      <c r="AC169" s="51">
        <f>AB169*C169/1000</f>
        <v>0</v>
      </c>
      <c r="AD169" s="52"/>
      <c r="AE169" s="53"/>
      <c r="AF169" s="11"/>
      <c r="AG169" s="11"/>
      <c r="AH169" s="11"/>
      <c r="AI169" s="11"/>
      <c r="AJ169" s="11"/>
      <c r="AK169" s="11"/>
      <c r="AL169" s="11"/>
      <c r="AM169" s="11"/>
    </row>
    <row r="170" ht="15" customHeight="1">
      <c r="A170" t="s" s="6">
        <v>352</v>
      </c>
      <c r="B170" t="s" s="6">
        <v>18</v>
      </c>
      <c r="C170" s="7">
        <v>10.52</v>
      </c>
      <c r="D170" s="7">
        <v>0</v>
      </c>
      <c r="E170" s="7">
        <v>10.52</v>
      </c>
      <c r="F170" s="7">
        <v>10.52</v>
      </c>
      <c r="G170" s="7">
        <v>10.52</v>
      </c>
      <c r="H170" s="7"/>
      <c r="I170" s="8">
        <f>IF(C170=E170,0,1)</f>
        <v>0</v>
      </c>
      <c r="J170" s="9">
        <v>6893368297</v>
      </c>
      <c r="K170" s="9">
        <f>J170*C170/1000</f>
        <v>72518234.48444</v>
      </c>
      <c r="L170" s="9">
        <v>257038911</v>
      </c>
      <c r="M170" s="9">
        <v>17593000</v>
      </c>
      <c r="N170" s="9">
        <v>83162860</v>
      </c>
      <c r="O170" s="9">
        <f>L170+M170+N170</f>
        <v>357794771</v>
      </c>
      <c r="P170" s="47">
        <f>O170*E170/1000</f>
        <v>3764000.99092</v>
      </c>
      <c r="Q170" s="9">
        <v>7251163068</v>
      </c>
      <c r="R170" s="10">
        <v>95.06570000000001</v>
      </c>
      <c r="S170" s="10">
        <v>4.9343</v>
      </c>
      <c r="T170" s="41"/>
      <c r="U170" s="11">
        <f>IF(I170=1,O170,0)</f>
        <v>0</v>
      </c>
      <c r="V170" s="48">
        <f>E170*U170/1000</f>
        <v>0</v>
      </c>
      <c r="W170" s="49">
        <f>IF(I170=1,J170,0)</f>
        <v>0</v>
      </c>
      <c r="X170" s="48">
        <f>W170*C170/1000</f>
        <v>0</v>
      </c>
      <c r="Y170" s="50"/>
      <c r="Z170" s="49">
        <f>IF(I170=0,O170,0)</f>
        <v>357794771</v>
      </c>
      <c r="AA170" s="49">
        <f>Z170*E170/1000</f>
        <v>3764000.99092</v>
      </c>
      <c r="AB170" s="49">
        <f>IF(I170=0,J170,0)</f>
        <v>6893368297</v>
      </c>
      <c r="AC170" s="51">
        <f>AB170*C170/1000</f>
        <v>72518234.48444</v>
      </c>
      <c r="AD170" s="52"/>
      <c r="AE170" s="53"/>
      <c r="AF170" s="11"/>
      <c r="AG170" s="11"/>
      <c r="AH170" s="11"/>
      <c r="AI170" s="11"/>
      <c r="AJ170" s="11"/>
      <c r="AK170" s="11"/>
      <c r="AL170" s="11"/>
      <c r="AM170" s="11"/>
    </row>
    <row r="171" ht="15" customHeight="1">
      <c r="A171" t="s" s="6">
        <v>354</v>
      </c>
      <c r="B171" t="s" s="6">
        <v>18</v>
      </c>
      <c r="C171" s="7">
        <v>10.85</v>
      </c>
      <c r="D171" s="7">
        <v>0</v>
      </c>
      <c r="E171" s="7">
        <v>10.85</v>
      </c>
      <c r="F171" s="7">
        <v>10.85</v>
      </c>
      <c r="G171" s="7">
        <v>10.85</v>
      </c>
      <c r="H171" s="7"/>
      <c r="I171" s="8">
        <f>IF(C171=E171,0,1)</f>
        <v>0</v>
      </c>
      <c r="J171" s="9">
        <v>1831241009</v>
      </c>
      <c r="K171" s="9">
        <f>J171*C171/1000</f>
        <v>19868964.94765</v>
      </c>
      <c r="L171" s="9">
        <v>76946025</v>
      </c>
      <c r="M171" s="9">
        <v>16625300</v>
      </c>
      <c r="N171" s="9">
        <v>40768344</v>
      </c>
      <c r="O171" s="9">
        <f>L171+M171+N171</f>
        <v>134339669</v>
      </c>
      <c r="P171" s="47">
        <f>O171*E171/1000</f>
        <v>1457585.40865</v>
      </c>
      <c r="Q171" s="9">
        <v>1965580678</v>
      </c>
      <c r="R171" s="10">
        <v>93.16540000000001</v>
      </c>
      <c r="S171" s="10">
        <v>6.8346</v>
      </c>
      <c r="T171" s="41"/>
      <c r="U171" s="11">
        <f>IF(I171=1,O171,0)</f>
        <v>0</v>
      </c>
      <c r="V171" s="48">
        <f>E171*U171/1000</f>
        <v>0</v>
      </c>
      <c r="W171" s="49">
        <f>IF(I171=1,J171,0)</f>
        <v>0</v>
      </c>
      <c r="X171" s="48">
        <f>W171*C171/1000</f>
        <v>0</v>
      </c>
      <c r="Y171" s="50"/>
      <c r="Z171" s="49">
        <f>IF(I171=0,O171,0)</f>
        <v>134339669</v>
      </c>
      <c r="AA171" s="49">
        <f>Z171*E171/1000</f>
        <v>1457585.40865</v>
      </c>
      <c r="AB171" s="49">
        <f>IF(I171=0,J171,0)</f>
        <v>1831241009</v>
      </c>
      <c r="AC171" s="51">
        <f>AB171*C171/1000</f>
        <v>19868964.94765</v>
      </c>
      <c r="AD171" s="52"/>
      <c r="AE171" s="53"/>
      <c r="AF171" s="11"/>
      <c r="AG171" s="11"/>
      <c r="AH171" s="11"/>
      <c r="AI171" s="11"/>
      <c r="AJ171" s="11"/>
      <c r="AK171" s="11"/>
      <c r="AL171" s="11"/>
      <c r="AM171" s="11"/>
    </row>
    <row r="172" ht="15" customHeight="1">
      <c r="A172" t="s" s="6">
        <v>356</v>
      </c>
      <c r="B172" t="s" s="6">
        <v>18</v>
      </c>
      <c r="C172" s="7">
        <v>13.12</v>
      </c>
      <c r="D172" s="7">
        <v>0</v>
      </c>
      <c r="E172" s="7">
        <v>22.17</v>
      </c>
      <c r="F172" s="7">
        <v>22.17</v>
      </c>
      <c r="G172" s="7">
        <v>22.17</v>
      </c>
      <c r="H172" s="7"/>
      <c r="I172" s="8">
        <f>IF(C172=E172,0,1)</f>
        <v>1</v>
      </c>
      <c r="J172" s="9">
        <v>4899698776</v>
      </c>
      <c r="K172" s="9">
        <f>J172*C172/1000</f>
        <v>64284047.94112</v>
      </c>
      <c r="L172" s="9">
        <v>1157201619</v>
      </c>
      <c r="M172" s="9">
        <v>625607054</v>
      </c>
      <c r="N172" s="9">
        <v>314153340</v>
      </c>
      <c r="O172" s="9">
        <f>L172+M172+N172</f>
        <v>2096962013</v>
      </c>
      <c r="P172" s="47">
        <f>O172*E172/1000</f>
        <v>46489647.82821</v>
      </c>
      <c r="Q172" s="9">
        <v>6996660789</v>
      </c>
      <c r="R172" s="10">
        <v>70.0291</v>
      </c>
      <c r="S172" s="10">
        <v>29.9709</v>
      </c>
      <c r="T172" s="41"/>
      <c r="U172" s="11">
        <f>IF(I172=1,O172,0)</f>
        <v>2096962013</v>
      </c>
      <c r="V172" s="48">
        <f>E172*U172/1000</f>
        <v>46489647.82821</v>
      </c>
      <c r="W172" s="49">
        <f>IF(I172=1,J172,0)</f>
        <v>4899698776</v>
      </c>
      <c r="X172" s="48">
        <f>W172*C172/1000</f>
        <v>64284047.94112</v>
      </c>
      <c r="Y172" s="50"/>
      <c r="Z172" s="49">
        <f>IF(I172=0,O172,0)</f>
        <v>0</v>
      </c>
      <c r="AA172" s="49">
        <f>Z172*E172/1000</f>
        <v>0</v>
      </c>
      <c r="AB172" s="49">
        <f>IF(I172=0,J172,0)</f>
        <v>0</v>
      </c>
      <c r="AC172" s="51">
        <f>AB172*C172/1000</f>
        <v>0</v>
      </c>
      <c r="AD172" s="52"/>
      <c r="AE172" s="53"/>
      <c r="AF172" s="11"/>
      <c r="AG172" s="11"/>
      <c r="AH172" s="11"/>
      <c r="AI172" s="11"/>
      <c r="AJ172" s="11"/>
      <c r="AK172" s="11"/>
      <c r="AL172" s="11"/>
      <c r="AM172" s="11"/>
    </row>
    <row r="173" ht="15" customHeight="1">
      <c r="A173" t="s" s="6">
        <v>358</v>
      </c>
      <c r="B173" t="s" s="6">
        <v>18</v>
      </c>
      <c r="C173" s="7">
        <v>12.95</v>
      </c>
      <c r="D173" s="7">
        <v>0</v>
      </c>
      <c r="E173" s="7">
        <v>12.95</v>
      </c>
      <c r="F173" s="7">
        <v>12.95</v>
      </c>
      <c r="G173" s="7">
        <v>12.95</v>
      </c>
      <c r="H173" s="7"/>
      <c r="I173" s="8">
        <f>IF(C173=E173,0,1)</f>
        <v>0</v>
      </c>
      <c r="J173" s="9">
        <v>5455525859</v>
      </c>
      <c r="K173" s="9">
        <f>J173*C173/1000</f>
        <v>70649059.87405001</v>
      </c>
      <c r="L173" s="9">
        <v>262141383</v>
      </c>
      <c r="M173" s="9">
        <v>56794500</v>
      </c>
      <c r="N173" s="9">
        <v>100633340</v>
      </c>
      <c r="O173" s="9">
        <f>L173+M173+N173</f>
        <v>419569223</v>
      </c>
      <c r="P173" s="47">
        <f>O173*E173/1000</f>
        <v>5433421.43785</v>
      </c>
      <c r="Q173" s="9">
        <v>5875095082</v>
      </c>
      <c r="R173" s="10">
        <v>92.85850000000001</v>
      </c>
      <c r="S173" s="10">
        <v>7.1415</v>
      </c>
      <c r="T173" s="41"/>
      <c r="U173" s="11">
        <f>IF(I173=1,O173,0)</f>
        <v>0</v>
      </c>
      <c r="V173" s="48">
        <f>E173*U173/1000</f>
        <v>0</v>
      </c>
      <c r="W173" s="49">
        <f>IF(I173=1,J173,0)</f>
        <v>0</v>
      </c>
      <c r="X173" s="48">
        <f>W173*C173/1000</f>
        <v>0</v>
      </c>
      <c r="Y173" s="50"/>
      <c r="Z173" s="49">
        <f>IF(I173=0,O173,0)</f>
        <v>419569223</v>
      </c>
      <c r="AA173" s="49">
        <f>Z173*E173/1000</f>
        <v>5433421.43785</v>
      </c>
      <c r="AB173" s="49">
        <f>IF(I173=0,J173,0)</f>
        <v>5455525859</v>
      </c>
      <c r="AC173" s="51">
        <f>AB173*C173/1000</f>
        <v>70649059.87405001</v>
      </c>
      <c r="AD173" s="52"/>
      <c r="AE173" s="53"/>
      <c r="AF173" s="11"/>
      <c r="AG173" s="11"/>
      <c r="AH173" s="11"/>
      <c r="AI173" s="11"/>
      <c r="AJ173" s="11"/>
      <c r="AK173" s="11"/>
      <c r="AL173" s="11"/>
      <c r="AM173" s="11"/>
    </row>
    <row r="174" ht="15" customHeight="1">
      <c r="A174" t="s" s="6">
        <v>360</v>
      </c>
      <c r="B174" t="s" s="6">
        <v>18</v>
      </c>
      <c r="C174" s="7">
        <v>8.029999999999999</v>
      </c>
      <c r="D174" s="7">
        <v>8.029999999999999</v>
      </c>
      <c r="E174" s="7">
        <v>8.029999999999999</v>
      </c>
      <c r="F174" s="7">
        <v>8.029999999999999</v>
      </c>
      <c r="G174" s="7">
        <v>8.029999999999999</v>
      </c>
      <c r="H174" s="7"/>
      <c r="I174" s="8">
        <f>IF(C174=E174,0,1)</f>
        <v>0</v>
      </c>
      <c r="J174" s="9">
        <v>6046796314</v>
      </c>
      <c r="K174" s="9">
        <f>J174*C174/1000</f>
        <v>48555774.40142</v>
      </c>
      <c r="L174" s="9">
        <v>408526796</v>
      </c>
      <c r="M174" s="9">
        <v>41781100</v>
      </c>
      <c r="N174" s="9">
        <v>102763140</v>
      </c>
      <c r="O174" s="9">
        <f>L174+M174+N174</f>
        <v>553071036</v>
      </c>
      <c r="P174" s="47">
        <f>O174*E174/1000</f>
        <v>4441160.41908</v>
      </c>
      <c r="Q174" s="9">
        <v>6601776250</v>
      </c>
      <c r="R174" s="10">
        <v>91.6224</v>
      </c>
      <c r="S174" s="10">
        <v>8.377599999999999</v>
      </c>
      <c r="T174" s="41"/>
      <c r="U174" s="11">
        <f>IF(I174=1,O174,0)</f>
        <v>0</v>
      </c>
      <c r="V174" s="48">
        <f>E174*U174/1000</f>
        <v>0</v>
      </c>
      <c r="W174" s="49">
        <f>IF(I174=1,J174,0)</f>
        <v>0</v>
      </c>
      <c r="X174" s="48">
        <f>W174*C174/1000</f>
        <v>0</v>
      </c>
      <c r="Y174" s="50"/>
      <c r="Z174" s="49">
        <f>IF(I174=0,O174,0)</f>
        <v>553071036</v>
      </c>
      <c r="AA174" s="49">
        <f>Z174*E174/1000</f>
        <v>4441160.41908</v>
      </c>
      <c r="AB174" s="49">
        <f>IF(I174=0,J174,0)</f>
        <v>6046796314</v>
      </c>
      <c r="AC174" s="51">
        <f>AB174*C174/1000</f>
        <v>48555774.40142</v>
      </c>
      <c r="AD174" s="52"/>
      <c r="AE174" s="53"/>
      <c r="AF174" s="11"/>
      <c r="AG174" s="11"/>
      <c r="AH174" s="11"/>
      <c r="AI174" s="11"/>
      <c r="AJ174" s="11"/>
      <c r="AK174" s="11"/>
      <c r="AL174" s="11"/>
      <c r="AM174" s="11"/>
    </row>
    <row r="175" ht="15" customHeight="1">
      <c r="A175" t="s" s="6">
        <v>362</v>
      </c>
      <c r="B175" t="s" s="6">
        <v>18</v>
      </c>
      <c r="C175" s="7">
        <v>12.4</v>
      </c>
      <c r="D175" s="7">
        <v>0</v>
      </c>
      <c r="E175" s="7">
        <v>12.4</v>
      </c>
      <c r="F175" s="7">
        <v>12.4</v>
      </c>
      <c r="G175" s="7">
        <v>12.4</v>
      </c>
      <c r="H175" s="7"/>
      <c r="I175" s="8">
        <f>IF(C175=E175,0,1)</f>
        <v>0</v>
      </c>
      <c r="J175" s="9">
        <v>1947771796</v>
      </c>
      <c r="K175" s="9">
        <f>J175*C175/1000</f>
        <v>24152370.2704</v>
      </c>
      <c r="L175" s="9">
        <v>62369447</v>
      </c>
      <c r="M175" s="9">
        <v>16444900</v>
      </c>
      <c r="N175" s="9">
        <v>56920179</v>
      </c>
      <c r="O175" s="9">
        <f>L175+M175+N175</f>
        <v>135734526</v>
      </c>
      <c r="P175" s="47">
        <f>O175*E175/1000</f>
        <v>1683108.1224</v>
      </c>
      <c r="Q175" s="9">
        <v>2083506322</v>
      </c>
      <c r="R175" s="10">
        <v>93.4853</v>
      </c>
      <c r="S175" s="10">
        <v>6.5147</v>
      </c>
      <c r="T175" s="41"/>
      <c r="U175" s="11">
        <f>IF(I175=1,O175,0)</f>
        <v>0</v>
      </c>
      <c r="V175" s="48">
        <f>E175*U175/1000</f>
        <v>0</v>
      </c>
      <c r="W175" s="49">
        <f>IF(I175=1,J175,0)</f>
        <v>0</v>
      </c>
      <c r="X175" s="48">
        <f>W175*C175/1000</f>
        <v>0</v>
      </c>
      <c r="Y175" s="50"/>
      <c r="Z175" s="49">
        <f>IF(I175=0,O175,0)</f>
        <v>135734526</v>
      </c>
      <c r="AA175" s="49">
        <f>Z175*E175/1000</f>
        <v>1683108.1224</v>
      </c>
      <c r="AB175" s="49">
        <f>IF(I175=0,J175,0)</f>
        <v>1947771796</v>
      </c>
      <c r="AC175" s="51">
        <f>AB175*C175/1000</f>
        <v>24152370.2704</v>
      </c>
      <c r="AD175" s="52"/>
      <c r="AE175" s="53"/>
      <c r="AF175" s="11"/>
      <c r="AG175" s="11"/>
      <c r="AH175" s="11"/>
      <c r="AI175" s="11"/>
      <c r="AJ175" s="11"/>
      <c r="AK175" s="11"/>
      <c r="AL175" s="11"/>
      <c r="AM175" s="11"/>
    </row>
    <row r="176" ht="15" customHeight="1">
      <c r="A176" t="s" s="6">
        <v>364</v>
      </c>
      <c r="B176" t="s" s="6">
        <v>18</v>
      </c>
      <c r="C176" s="7">
        <v>20.52</v>
      </c>
      <c r="D176" s="7">
        <v>0</v>
      </c>
      <c r="E176" s="7">
        <v>27.36</v>
      </c>
      <c r="F176" s="7">
        <v>27.36</v>
      </c>
      <c r="G176" s="7">
        <v>27.36</v>
      </c>
      <c r="H176" s="7"/>
      <c r="I176" s="8">
        <f>IF(C176=E176,0,1)</f>
        <v>1</v>
      </c>
      <c r="J176" s="9">
        <v>1540867742</v>
      </c>
      <c r="K176" s="9">
        <f>J176*C176/1000</f>
        <v>31618606.06584</v>
      </c>
      <c r="L176" s="9">
        <v>83896539</v>
      </c>
      <c r="M176" s="9">
        <v>39166400</v>
      </c>
      <c r="N176" s="9">
        <v>47865096</v>
      </c>
      <c r="O176" s="9">
        <f>L176+M176+N176</f>
        <v>170928035</v>
      </c>
      <c r="P176" s="47">
        <f>O176*E176/1000</f>
        <v>4676591.0376</v>
      </c>
      <c r="Q176" s="9">
        <v>1711795777</v>
      </c>
      <c r="R176" s="10">
        <v>90.0147</v>
      </c>
      <c r="S176" s="10">
        <v>9.985300000000001</v>
      </c>
      <c r="T176" s="41"/>
      <c r="U176" s="11">
        <f>IF(I176=1,O176,0)</f>
        <v>170928035</v>
      </c>
      <c r="V176" s="48">
        <f>E176*U176/1000</f>
        <v>4676591.0376</v>
      </c>
      <c r="W176" s="49">
        <f>IF(I176=1,J176,0)</f>
        <v>1540867742</v>
      </c>
      <c r="X176" s="48">
        <f>W176*C176/1000</f>
        <v>31618606.06584</v>
      </c>
      <c r="Y176" s="50"/>
      <c r="Z176" s="49">
        <f>IF(I176=0,O176,0)</f>
        <v>0</v>
      </c>
      <c r="AA176" s="49">
        <f>Z176*E176/1000</f>
        <v>0</v>
      </c>
      <c r="AB176" s="49">
        <f>IF(I176=0,J176,0)</f>
        <v>0</v>
      </c>
      <c r="AC176" s="51">
        <f>AB176*C176/1000</f>
        <v>0</v>
      </c>
      <c r="AD176" s="52"/>
      <c r="AE176" s="53"/>
      <c r="AF176" s="11"/>
      <c r="AG176" s="11"/>
      <c r="AH176" s="11"/>
      <c r="AI176" s="11"/>
      <c r="AJ176" s="11"/>
      <c r="AK176" s="11"/>
      <c r="AL176" s="11"/>
      <c r="AM176" s="11"/>
    </row>
    <row r="177" ht="15" customHeight="1">
      <c r="A177" t="s" s="6">
        <v>366</v>
      </c>
      <c r="B177" t="s" s="6">
        <v>18</v>
      </c>
      <c r="C177" s="7">
        <v>17.42</v>
      </c>
      <c r="D177" s="7">
        <v>0</v>
      </c>
      <c r="E177" s="7">
        <v>17.42</v>
      </c>
      <c r="F177" s="7">
        <v>17.42</v>
      </c>
      <c r="G177" s="7">
        <v>17.42</v>
      </c>
      <c r="H177" s="7"/>
      <c r="I177" s="8">
        <f>IF(C177=E177,0,1)</f>
        <v>0</v>
      </c>
      <c r="J177" s="9">
        <v>2823833508</v>
      </c>
      <c r="K177" s="9">
        <f>J177*C177/1000</f>
        <v>49191179.70936</v>
      </c>
      <c r="L177" s="9">
        <v>93754193</v>
      </c>
      <c r="M177" s="9">
        <v>29111900</v>
      </c>
      <c r="N177" s="9">
        <v>42427890</v>
      </c>
      <c r="O177" s="9">
        <f>L177+M177+N177</f>
        <v>165293983</v>
      </c>
      <c r="P177" s="47">
        <f>O177*E177/1000</f>
        <v>2879421.18386</v>
      </c>
      <c r="Q177" s="9">
        <v>2989127491</v>
      </c>
      <c r="R177" s="10">
        <v>94.47020000000001</v>
      </c>
      <c r="S177" s="10">
        <v>5.5298</v>
      </c>
      <c r="T177" s="41"/>
      <c r="U177" s="11">
        <f>IF(I177=1,O177,0)</f>
        <v>0</v>
      </c>
      <c r="V177" s="48">
        <f>E177*U177/1000</f>
        <v>0</v>
      </c>
      <c r="W177" s="49">
        <f>IF(I177=1,J177,0)</f>
        <v>0</v>
      </c>
      <c r="X177" s="48">
        <f>W177*C177/1000</f>
        <v>0</v>
      </c>
      <c r="Y177" s="50"/>
      <c r="Z177" s="49">
        <f>IF(I177=0,O177,0)</f>
        <v>165293983</v>
      </c>
      <c r="AA177" s="49">
        <f>Z177*E177/1000</f>
        <v>2879421.18386</v>
      </c>
      <c r="AB177" s="49">
        <f>IF(I177=0,J177,0)</f>
        <v>2823833508</v>
      </c>
      <c r="AC177" s="51">
        <f>AB177*C177/1000</f>
        <v>49191179.70936</v>
      </c>
      <c r="AD177" s="52"/>
      <c r="AE177" s="53"/>
      <c r="AF177" s="11"/>
      <c r="AG177" s="11"/>
      <c r="AH177" s="11"/>
      <c r="AI177" s="11"/>
      <c r="AJ177" s="11"/>
      <c r="AK177" s="11"/>
      <c r="AL177" s="11"/>
      <c r="AM177" s="11"/>
    </row>
    <row r="178" ht="15" customHeight="1">
      <c r="A178" t="s" s="6">
        <v>368</v>
      </c>
      <c r="B178" t="s" s="6">
        <v>18</v>
      </c>
      <c r="C178" s="7">
        <v>9.01</v>
      </c>
      <c r="D178" s="7">
        <v>0</v>
      </c>
      <c r="E178" s="7">
        <v>17.23</v>
      </c>
      <c r="F178" s="7">
        <v>17.23</v>
      </c>
      <c r="G178" s="7">
        <v>17.23</v>
      </c>
      <c r="H178" s="7"/>
      <c r="I178" s="8">
        <f>IF(C178=E178,0,1)</f>
        <v>1</v>
      </c>
      <c r="J178" s="9">
        <v>11690697675</v>
      </c>
      <c r="K178" s="9">
        <f>J178*C178/1000</f>
        <v>105333186.05175</v>
      </c>
      <c r="L178" s="9">
        <v>964578525</v>
      </c>
      <c r="M178" s="9">
        <v>132454200</v>
      </c>
      <c r="N178" s="9">
        <v>230424230</v>
      </c>
      <c r="O178" s="9">
        <f>L178+M178+N178</f>
        <v>1327456955</v>
      </c>
      <c r="P178" s="47">
        <f>O178*E178/1000</f>
        <v>22872083.33465</v>
      </c>
      <c r="Q178" s="9">
        <v>13018154630</v>
      </c>
      <c r="R178" s="10">
        <v>89.803</v>
      </c>
      <c r="S178" s="10">
        <v>10.197</v>
      </c>
      <c r="T178" s="41"/>
      <c r="U178" s="11">
        <f>IF(I178=1,O178,0)</f>
        <v>1327456955</v>
      </c>
      <c r="V178" s="48">
        <f>E178*U178/1000</f>
        <v>22872083.33465</v>
      </c>
      <c r="W178" s="49">
        <f>IF(I178=1,J178,0)</f>
        <v>11690697675</v>
      </c>
      <c r="X178" s="48">
        <f>W178*C178/1000</f>
        <v>105333186.05175</v>
      </c>
      <c r="Y178" s="50"/>
      <c r="Z178" s="49">
        <f>IF(I178=0,O178,0)</f>
        <v>0</v>
      </c>
      <c r="AA178" s="49">
        <f>Z178*E178/1000</f>
        <v>0</v>
      </c>
      <c r="AB178" s="49">
        <f>IF(I178=0,J178,0)</f>
        <v>0</v>
      </c>
      <c r="AC178" s="51">
        <f>AB178*C178/1000</f>
        <v>0</v>
      </c>
      <c r="AD178" s="52"/>
      <c r="AE178" s="53"/>
      <c r="AF178" s="11"/>
      <c r="AG178" s="11"/>
      <c r="AH178" s="11"/>
      <c r="AI178" s="11"/>
      <c r="AJ178" s="11"/>
      <c r="AK178" s="11"/>
      <c r="AL178" s="11"/>
      <c r="AM178" s="11"/>
    </row>
    <row r="179" ht="15" customHeight="1">
      <c r="A179" t="s" s="6">
        <v>370</v>
      </c>
      <c r="B179" t="s" s="6">
        <v>18</v>
      </c>
      <c r="C179" s="7">
        <v>16.93</v>
      </c>
      <c r="D179" s="7">
        <v>0</v>
      </c>
      <c r="E179" s="7">
        <v>16.93</v>
      </c>
      <c r="F179" s="7">
        <v>16.93</v>
      </c>
      <c r="G179" s="7">
        <v>16.93</v>
      </c>
      <c r="H179" s="7"/>
      <c r="I179" s="8">
        <f>IF(C179=E179,0,1)</f>
        <v>0</v>
      </c>
      <c r="J179" s="9">
        <v>2042162866</v>
      </c>
      <c r="K179" s="9">
        <f>J179*C179/1000</f>
        <v>34573817.32138</v>
      </c>
      <c r="L179" s="9">
        <v>89248829</v>
      </c>
      <c r="M179" s="9">
        <v>303749096</v>
      </c>
      <c r="N179" s="9">
        <v>224761720</v>
      </c>
      <c r="O179" s="9">
        <f>L179+M179+N179</f>
        <v>617759645</v>
      </c>
      <c r="P179" s="47">
        <f>O179*E179/1000</f>
        <v>10458670.78985</v>
      </c>
      <c r="Q179" s="9">
        <v>2659922511</v>
      </c>
      <c r="R179" s="10">
        <v>76.7753</v>
      </c>
      <c r="S179" s="10">
        <v>23.2247</v>
      </c>
      <c r="T179" s="41"/>
      <c r="U179" s="11">
        <f>IF(I179=1,O179,0)</f>
        <v>0</v>
      </c>
      <c r="V179" s="48">
        <f>E179*U179/1000</f>
        <v>0</v>
      </c>
      <c r="W179" s="49">
        <f>IF(I179=1,J179,0)</f>
        <v>0</v>
      </c>
      <c r="X179" s="48">
        <f>W179*C179/1000</f>
        <v>0</v>
      </c>
      <c r="Y179" s="50"/>
      <c r="Z179" s="49">
        <f>IF(I179=0,O179,0)</f>
        <v>617759645</v>
      </c>
      <c r="AA179" s="49">
        <f>Z179*E179/1000</f>
        <v>10458670.78985</v>
      </c>
      <c r="AB179" s="49">
        <f>IF(I179=0,J179,0)</f>
        <v>2042162866</v>
      </c>
      <c r="AC179" s="51">
        <f>AB179*C179/1000</f>
        <v>34573817.32138</v>
      </c>
      <c r="AD179" s="52"/>
      <c r="AE179" s="53"/>
      <c r="AF179" s="11"/>
      <c r="AG179" s="11"/>
      <c r="AH179" s="11"/>
      <c r="AI179" s="11"/>
      <c r="AJ179" s="11"/>
      <c r="AK179" s="11"/>
      <c r="AL179" s="11"/>
      <c r="AM179" s="11"/>
    </row>
    <row r="180" ht="15" customHeight="1">
      <c r="A180" t="s" s="6">
        <v>372</v>
      </c>
      <c r="B180" t="s" s="6">
        <v>18</v>
      </c>
      <c r="C180" s="7">
        <v>10.57</v>
      </c>
      <c r="D180" s="7">
        <v>0</v>
      </c>
      <c r="E180" s="7">
        <v>18.03</v>
      </c>
      <c r="F180" s="7">
        <v>18.03</v>
      </c>
      <c r="G180" s="7">
        <v>18.03</v>
      </c>
      <c r="H180" s="7"/>
      <c r="I180" s="8">
        <f>IF(C180=E180,0,1)</f>
        <v>1</v>
      </c>
      <c r="J180" s="9">
        <v>6190050331</v>
      </c>
      <c r="K180" s="9">
        <f>J180*C180/1000</f>
        <v>65428831.99867</v>
      </c>
      <c r="L180" s="9">
        <v>174343349</v>
      </c>
      <c r="M180" s="9">
        <v>20820720</v>
      </c>
      <c r="N180" s="9">
        <v>123350850</v>
      </c>
      <c r="O180" s="9">
        <f>L180+M180+N180</f>
        <v>318514919</v>
      </c>
      <c r="P180" s="47">
        <f>O180*E180/1000</f>
        <v>5742823.98957</v>
      </c>
      <c r="Q180" s="9">
        <v>6508565250</v>
      </c>
      <c r="R180" s="10">
        <v>95.1062</v>
      </c>
      <c r="S180" s="10">
        <v>4.8938</v>
      </c>
      <c r="T180" s="41"/>
      <c r="U180" s="11">
        <f>IF(I180=1,O180,0)</f>
        <v>318514919</v>
      </c>
      <c r="V180" s="48">
        <f>E180*U180/1000</f>
        <v>5742823.98957</v>
      </c>
      <c r="W180" s="49">
        <f>IF(I180=1,J180,0)</f>
        <v>6190050331</v>
      </c>
      <c r="X180" s="48">
        <f>W180*C180/1000</f>
        <v>65428831.99867</v>
      </c>
      <c r="Y180" s="50"/>
      <c r="Z180" s="49">
        <f>IF(I180=0,O180,0)</f>
        <v>0</v>
      </c>
      <c r="AA180" s="49">
        <f>Z180*E180/1000</f>
        <v>0</v>
      </c>
      <c r="AB180" s="49">
        <f>IF(I180=0,J180,0)</f>
        <v>0</v>
      </c>
      <c r="AC180" s="51">
        <f>AB180*C180/1000</f>
        <v>0</v>
      </c>
      <c r="AD180" s="52"/>
      <c r="AE180" s="53"/>
      <c r="AF180" s="11"/>
      <c r="AG180" s="11"/>
      <c r="AH180" s="11"/>
      <c r="AI180" s="11"/>
      <c r="AJ180" s="11"/>
      <c r="AK180" s="11"/>
      <c r="AL180" s="11"/>
      <c r="AM180" s="11"/>
    </row>
    <row r="181" ht="15" customHeight="1">
      <c r="A181" t="s" s="6">
        <v>374</v>
      </c>
      <c r="B181" t="s" s="6">
        <v>18</v>
      </c>
      <c r="C181" s="7">
        <v>15.41</v>
      </c>
      <c r="D181" s="7">
        <v>0</v>
      </c>
      <c r="E181" s="7">
        <v>15.41</v>
      </c>
      <c r="F181" s="7">
        <v>15.41</v>
      </c>
      <c r="G181" s="7">
        <v>15.41</v>
      </c>
      <c r="H181" s="7"/>
      <c r="I181" s="8">
        <f>IF(C181=E181,0,1)</f>
        <v>0</v>
      </c>
      <c r="J181" s="9">
        <v>1078079468</v>
      </c>
      <c r="K181" s="9">
        <f>J181*C181/1000</f>
        <v>16613204.60188</v>
      </c>
      <c r="L181" s="9">
        <v>71061662</v>
      </c>
      <c r="M181" s="9">
        <v>4403180</v>
      </c>
      <c r="N181" s="9">
        <v>57171210</v>
      </c>
      <c r="O181" s="9">
        <f>L181+M181+N181</f>
        <v>132636052</v>
      </c>
      <c r="P181" s="47">
        <f>O181*E181/1000</f>
        <v>2043921.56132</v>
      </c>
      <c r="Q181" s="9">
        <v>1210715520</v>
      </c>
      <c r="R181" s="10">
        <v>89.0448</v>
      </c>
      <c r="S181" s="10">
        <v>10.9552</v>
      </c>
      <c r="T181" s="41"/>
      <c r="U181" s="11">
        <f>IF(I181=1,O181,0)</f>
        <v>0</v>
      </c>
      <c r="V181" s="48">
        <f>E181*U181/1000</f>
        <v>0</v>
      </c>
      <c r="W181" s="49">
        <f>IF(I181=1,J181,0)</f>
        <v>0</v>
      </c>
      <c r="X181" s="48">
        <f>W181*C181/1000</f>
        <v>0</v>
      </c>
      <c r="Y181" s="50"/>
      <c r="Z181" s="49">
        <f>IF(I181=0,O181,0)</f>
        <v>132636052</v>
      </c>
      <c r="AA181" s="49">
        <f>Z181*E181/1000</f>
        <v>2043921.56132</v>
      </c>
      <c r="AB181" s="49">
        <f>IF(I181=0,J181,0)</f>
        <v>1078079468</v>
      </c>
      <c r="AC181" s="51">
        <f>AB181*C181/1000</f>
        <v>16613204.60188</v>
      </c>
      <c r="AD181" s="52"/>
      <c r="AE181" s="53"/>
      <c r="AF181" s="11"/>
      <c r="AG181" s="11"/>
      <c r="AH181" s="11"/>
      <c r="AI181" s="11"/>
      <c r="AJ181" s="11"/>
      <c r="AK181" s="11"/>
      <c r="AL181" s="11"/>
      <c r="AM181" s="11"/>
    </row>
    <row r="182" ht="15" customHeight="1">
      <c r="A182" t="s" s="6">
        <v>376</v>
      </c>
      <c r="B182" t="s" s="6">
        <v>18</v>
      </c>
      <c r="C182" s="7">
        <v>16.34</v>
      </c>
      <c r="D182" s="7">
        <v>0</v>
      </c>
      <c r="E182" s="7">
        <v>16.34</v>
      </c>
      <c r="F182" s="7">
        <v>16.34</v>
      </c>
      <c r="G182" s="7">
        <v>16.34</v>
      </c>
      <c r="H182" s="7"/>
      <c r="I182" s="8">
        <f>IF(C182=E182,0,1)</f>
        <v>0</v>
      </c>
      <c r="J182" s="9">
        <v>964411427</v>
      </c>
      <c r="K182" s="9">
        <f>J182*C182/1000</f>
        <v>15758482.71718</v>
      </c>
      <c r="L182" s="9">
        <v>22809132</v>
      </c>
      <c r="M182" s="9">
        <v>8637160</v>
      </c>
      <c r="N182" s="9">
        <v>9945656</v>
      </c>
      <c r="O182" s="9">
        <f>L182+M182+N182</f>
        <v>41391948</v>
      </c>
      <c r="P182" s="47">
        <f>O182*E182/1000</f>
        <v>676344.43032</v>
      </c>
      <c r="Q182" s="9">
        <v>1005803375</v>
      </c>
      <c r="R182" s="10">
        <v>95.8847</v>
      </c>
      <c r="S182" s="10">
        <v>4.1153</v>
      </c>
      <c r="T182" s="41"/>
      <c r="U182" s="11">
        <f>IF(I182=1,O182,0)</f>
        <v>0</v>
      </c>
      <c r="V182" s="48">
        <f>E182*U182/1000</f>
        <v>0</v>
      </c>
      <c r="W182" s="49">
        <f>IF(I182=1,J182,0)</f>
        <v>0</v>
      </c>
      <c r="X182" s="48">
        <f>W182*C182/1000</f>
        <v>0</v>
      </c>
      <c r="Y182" s="50"/>
      <c r="Z182" s="49">
        <f>IF(I182=0,O182,0)</f>
        <v>41391948</v>
      </c>
      <c r="AA182" s="49">
        <f>Z182*E182/1000</f>
        <v>676344.43032</v>
      </c>
      <c r="AB182" s="49">
        <f>IF(I182=0,J182,0)</f>
        <v>964411427</v>
      </c>
      <c r="AC182" s="51">
        <f>AB182*C182/1000</f>
        <v>15758482.71718</v>
      </c>
      <c r="AD182" s="52"/>
      <c r="AE182" s="53"/>
      <c r="AF182" s="11"/>
      <c r="AG182" s="11"/>
      <c r="AH182" s="11"/>
      <c r="AI182" s="11"/>
      <c r="AJ182" s="11"/>
      <c r="AK182" s="11"/>
      <c r="AL182" s="11"/>
      <c r="AM182" s="11"/>
    </row>
    <row r="183" ht="15" customHeight="1">
      <c r="A183" t="s" s="6">
        <v>378</v>
      </c>
      <c r="B183" t="s" s="6">
        <v>18</v>
      </c>
      <c r="C183" s="7">
        <v>13.05</v>
      </c>
      <c r="D183" s="7">
        <v>0</v>
      </c>
      <c r="E183" s="7">
        <v>25.62</v>
      </c>
      <c r="F183" s="7">
        <v>25.62</v>
      </c>
      <c r="G183" s="7">
        <v>25.62</v>
      </c>
      <c r="H183" s="7"/>
      <c r="I183" s="8">
        <f>IF(C183=E183,0,1)</f>
        <v>1</v>
      </c>
      <c r="J183" s="9">
        <v>6010378615</v>
      </c>
      <c r="K183" s="9">
        <f>J183*C183/1000</f>
        <v>78435440.92575</v>
      </c>
      <c r="L183" s="9">
        <v>523364382</v>
      </c>
      <c r="M183" s="9">
        <v>166711750</v>
      </c>
      <c r="N183" s="9">
        <v>181576000</v>
      </c>
      <c r="O183" s="9">
        <f>L183+M183+N183</f>
        <v>871652132</v>
      </c>
      <c r="P183" s="47">
        <f>O183*E183/1000</f>
        <v>22331727.62184</v>
      </c>
      <c r="Q183" s="9">
        <v>6882030747</v>
      </c>
      <c r="R183" s="10">
        <v>87.3344</v>
      </c>
      <c r="S183" s="10">
        <v>12.6656</v>
      </c>
      <c r="T183" s="41"/>
      <c r="U183" s="11">
        <f>IF(I183=1,O183,0)</f>
        <v>871652132</v>
      </c>
      <c r="V183" s="48">
        <f>E183*U183/1000</f>
        <v>22331727.62184</v>
      </c>
      <c r="W183" s="49">
        <f>IF(I183=1,J183,0)</f>
        <v>6010378615</v>
      </c>
      <c r="X183" s="48">
        <f>W183*C183/1000</f>
        <v>78435440.92575</v>
      </c>
      <c r="Y183" s="50"/>
      <c r="Z183" s="49">
        <f>IF(I183=0,O183,0)</f>
        <v>0</v>
      </c>
      <c r="AA183" s="49">
        <f>Z183*E183/1000</f>
        <v>0</v>
      </c>
      <c r="AB183" s="49">
        <f>IF(I183=0,J183,0)</f>
        <v>0</v>
      </c>
      <c r="AC183" s="51">
        <f>AB183*C183/1000</f>
        <v>0</v>
      </c>
      <c r="AD183" s="52"/>
      <c r="AE183" s="53"/>
      <c r="AF183" s="11"/>
      <c r="AG183" s="11"/>
      <c r="AH183" s="11"/>
      <c r="AI183" s="11"/>
      <c r="AJ183" s="11"/>
      <c r="AK183" s="11"/>
      <c r="AL183" s="11"/>
      <c r="AM183" s="11"/>
    </row>
    <row r="184" ht="15" customHeight="1">
      <c r="A184" t="s" s="6">
        <v>380</v>
      </c>
      <c r="B184" t="s" s="6">
        <v>18</v>
      </c>
      <c r="C184" s="7">
        <v>15.38</v>
      </c>
      <c r="D184" s="7">
        <v>0</v>
      </c>
      <c r="E184" s="7">
        <v>16.33</v>
      </c>
      <c r="F184" s="7">
        <v>16.33</v>
      </c>
      <c r="G184" s="7">
        <v>16.33</v>
      </c>
      <c r="H184" s="7"/>
      <c r="I184" s="8">
        <f>IF(C184=E184,0,1)</f>
        <v>1</v>
      </c>
      <c r="J184" s="9">
        <v>2706906590</v>
      </c>
      <c r="K184" s="9">
        <f>J184*C184/1000</f>
        <v>41632223.3542</v>
      </c>
      <c r="L184" s="9">
        <v>436727654</v>
      </c>
      <c r="M184" s="9">
        <v>80638100</v>
      </c>
      <c r="N184" s="9">
        <v>89190800</v>
      </c>
      <c r="O184" s="9">
        <f>L184+M184+N184</f>
        <v>606556554</v>
      </c>
      <c r="P184" s="47">
        <f>O184*E184/1000</f>
        <v>9905068.52682</v>
      </c>
      <c r="Q184" s="9">
        <v>3313463144</v>
      </c>
      <c r="R184" s="10">
        <v>81.6942</v>
      </c>
      <c r="S184" s="10">
        <v>18.3058</v>
      </c>
      <c r="T184" s="41"/>
      <c r="U184" s="11">
        <f>IF(I184=1,O184,0)</f>
        <v>606556554</v>
      </c>
      <c r="V184" s="48">
        <f>E184*U184/1000</f>
        <v>9905068.52682</v>
      </c>
      <c r="W184" s="49">
        <f>IF(I184=1,J184,0)</f>
        <v>2706906590</v>
      </c>
      <c r="X184" s="48">
        <f>W184*C184/1000</f>
        <v>41632223.3542</v>
      </c>
      <c r="Y184" s="50"/>
      <c r="Z184" s="49">
        <f>IF(I184=0,O184,0)</f>
        <v>0</v>
      </c>
      <c r="AA184" s="49">
        <f>Z184*E184/1000</f>
        <v>0</v>
      </c>
      <c r="AB184" s="49">
        <f>IF(I184=0,J184,0)</f>
        <v>0</v>
      </c>
      <c r="AC184" s="51">
        <f>AB184*C184/1000</f>
        <v>0</v>
      </c>
      <c r="AD184" s="52"/>
      <c r="AE184" s="53"/>
      <c r="AF184" s="11"/>
      <c r="AG184" s="11"/>
      <c r="AH184" s="11"/>
      <c r="AI184" s="11"/>
      <c r="AJ184" s="11"/>
      <c r="AK184" s="11"/>
      <c r="AL184" s="11"/>
      <c r="AM184" s="11"/>
    </row>
    <row r="185" ht="15" customHeight="1">
      <c r="A185" t="s" s="6">
        <v>382</v>
      </c>
      <c r="B185" t="s" s="6">
        <v>18</v>
      </c>
      <c r="C185" s="7">
        <v>17.79</v>
      </c>
      <c r="D185" s="7">
        <v>0</v>
      </c>
      <c r="E185" s="7">
        <v>17.79</v>
      </c>
      <c r="F185" s="7">
        <v>17.79</v>
      </c>
      <c r="G185" s="7">
        <v>17.79</v>
      </c>
      <c r="H185" s="7"/>
      <c r="I185" s="8">
        <f>IF(C185=E185,0,1)</f>
        <v>0</v>
      </c>
      <c r="J185" s="9">
        <v>65727141</v>
      </c>
      <c r="K185" s="9">
        <f>J185*C185/1000</f>
        <v>1169285.83839</v>
      </c>
      <c r="L185" s="9">
        <v>3132359</v>
      </c>
      <c r="M185" s="9">
        <v>24700</v>
      </c>
      <c r="N185" s="9">
        <v>3663744</v>
      </c>
      <c r="O185" s="9">
        <f>L185+M185+N185</f>
        <v>6820803</v>
      </c>
      <c r="P185" s="47">
        <f>O185*E185/1000</f>
        <v>121342.08537</v>
      </c>
      <c r="Q185" s="9">
        <v>72547944</v>
      </c>
      <c r="R185" s="10">
        <v>90.59820000000001</v>
      </c>
      <c r="S185" s="10">
        <v>9.4018</v>
      </c>
      <c r="T185" s="41"/>
      <c r="U185" s="11">
        <f>IF(I185=1,O185,0)</f>
        <v>0</v>
      </c>
      <c r="V185" s="48">
        <f>E185*U185/1000</f>
        <v>0</v>
      </c>
      <c r="W185" s="49">
        <f>IF(I185=1,J185,0)</f>
        <v>0</v>
      </c>
      <c r="X185" s="48">
        <f>W185*C185/1000</f>
        <v>0</v>
      </c>
      <c r="Y185" s="50"/>
      <c r="Z185" s="49">
        <f>IF(I185=0,O185,0)</f>
        <v>6820803</v>
      </c>
      <c r="AA185" s="49">
        <f>Z185*E185/1000</f>
        <v>121342.08537</v>
      </c>
      <c r="AB185" s="49">
        <f>IF(I185=0,J185,0)</f>
        <v>65727141</v>
      </c>
      <c r="AC185" s="51">
        <f>AB185*C185/1000</f>
        <v>1169285.83839</v>
      </c>
      <c r="AD185" s="52"/>
      <c r="AE185" s="53"/>
      <c r="AF185" s="11"/>
      <c r="AG185" s="11"/>
      <c r="AH185" s="11"/>
      <c r="AI185" s="11"/>
      <c r="AJ185" s="11"/>
      <c r="AK185" s="11"/>
      <c r="AL185" s="11"/>
      <c r="AM185" s="11"/>
    </row>
    <row r="186" ht="15" customHeight="1">
      <c r="A186" t="s" s="6">
        <v>384</v>
      </c>
      <c r="B186" t="s" s="6">
        <v>18</v>
      </c>
      <c r="C186" s="7">
        <v>13.25</v>
      </c>
      <c r="D186" s="7">
        <v>0</v>
      </c>
      <c r="E186" s="7">
        <v>13.25</v>
      </c>
      <c r="F186" s="7">
        <v>13.25</v>
      </c>
      <c r="G186" s="7">
        <v>13.25</v>
      </c>
      <c r="H186" s="7"/>
      <c r="I186" s="8">
        <f>IF(C186=E186,0,1)</f>
        <v>0</v>
      </c>
      <c r="J186" s="9">
        <v>2005402067</v>
      </c>
      <c r="K186" s="9">
        <f>J186*C186/1000</f>
        <v>26571577.38775</v>
      </c>
      <c r="L186" s="9">
        <v>259982282</v>
      </c>
      <c r="M186" s="9">
        <v>132929800</v>
      </c>
      <c r="N186" s="9">
        <v>54846730</v>
      </c>
      <c r="O186" s="9">
        <f>L186+M186+N186</f>
        <v>447758812</v>
      </c>
      <c r="P186" s="47">
        <f>O186*E186/1000</f>
        <v>5932804.259</v>
      </c>
      <c r="Q186" s="9">
        <v>2453160879</v>
      </c>
      <c r="R186" s="10">
        <v>81.74769999999999</v>
      </c>
      <c r="S186" s="10">
        <v>18.2523</v>
      </c>
      <c r="T186" s="41"/>
      <c r="U186" s="11">
        <f>IF(I186=1,O186,0)</f>
        <v>0</v>
      </c>
      <c r="V186" s="48">
        <f>E186*U186/1000</f>
        <v>0</v>
      </c>
      <c r="W186" s="49">
        <f>IF(I186=1,J186,0)</f>
        <v>0</v>
      </c>
      <c r="X186" s="48">
        <f>W186*C186/1000</f>
        <v>0</v>
      </c>
      <c r="Y186" s="50"/>
      <c r="Z186" s="49">
        <f>IF(I186=0,O186,0)</f>
        <v>447758812</v>
      </c>
      <c r="AA186" s="49">
        <f>Z186*E186/1000</f>
        <v>5932804.259</v>
      </c>
      <c r="AB186" s="49">
        <f>IF(I186=0,J186,0)</f>
        <v>2005402067</v>
      </c>
      <c r="AC186" s="51">
        <f>AB186*C186/1000</f>
        <v>26571577.38775</v>
      </c>
      <c r="AD186" s="52"/>
      <c r="AE186" s="53"/>
      <c r="AF186" s="11"/>
      <c r="AG186" s="11"/>
      <c r="AH186" s="11"/>
      <c r="AI186" s="11"/>
      <c r="AJ186" s="11"/>
      <c r="AK186" s="11"/>
      <c r="AL186" s="11"/>
      <c r="AM186" s="11"/>
    </row>
    <row r="187" ht="15" customHeight="1">
      <c r="A187" t="s" s="6">
        <v>386</v>
      </c>
      <c r="B187" t="s" s="6">
        <v>18</v>
      </c>
      <c r="C187" s="7">
        <v>15.39</v>
      </c>
      <c r="D187" s="7">
        <v>0</v>
      </c>
      <c r="E187" s="7">
        <v>28.44</v>
      </c>
      <c r="F187" s="7">
        <v>28.44</v>
      </c>
      <c r="G187" s="7">
        <v>28.44</v>
      </c>
      <c r="H187" s="7"/>
      <c r="I187" s="8">
        <f>IF(C187=E187,0,1)</f>
        <v>1</v>
      </c>
      <c r="J187" s="9">
        <v>3319805589</v>
      </c>
      <c r="K187" s="9">
        <f>J187*C187/1000</f>
        <v>51091808.01471</v>
      </c>
      <c r="L187" s="9">
        <v>423598742</v>
      </c>
      <c r="M187" s="9">
        <v>244610103</v>
      </c>
      <c r="N187" s="9">
        <v>161612422</v>
      </c>
      <c r="O187" s="9">
        <f>L187+M187+N187</f>
        <v>829821267</v>
      </c>
      <c r="P187" s="47">
        <f>O187*E187/1000</f>
        <v>23600116.83348</v>
      </c>
      <c r="Q187" s="9">
        <v>4149626856</v>
      </c>
      <c r="R187" s="10">
        <v>80.0025</v>
      </c>
      <c r="S187" s="10">
        <v>19.9975</v>
      </c>
      <c r="T187" s="41"/>
      <c r="U187" s="11">
        <f>IF(I187=1,O187,0)</f>
        <v>829821267</v>
      </c>
      <c r="V187" s="48">
        <f>E187*U187/1000</f>
        <v>23600116.83348</v>
      </c>
      <c r="W187" s="49">
        <f>IF(I187=1,J187,0)</f>
        <v>3319805589</v>
      </c>
      <c r="X187" s="48">
        <f>W187*C187/1000</f>
        <v>51091808.01471</v>
      </c>
      <c r="Y187" s="50"/>
      <c r="Z187" s="49">
        <f>IF(I187=0,O187,0)</f>
        <v>0</v>
      </c>
      <c r="AA187" s="49">
        <f>Z187*E187/1000</f>
        <v>0</v>
      </c>
      <c r="AB187" s="49">
        <f>IF(I187=0,J187,0)</f>
        <v>0</v>
      </c>
      <c r="AC187" s="51">
        <f>AB187*C187/1000</f>
        <v>0</v>
      </c>
      <c r="AD187" s="52"/>
      <c r="AE187" s="53"/>
      <c r="AF187" s="11"/>
      <c r="AG187" s="11"/>
      <c r="AH187" s="11"/>
      <c r="AI187" s="11"/>
      <c r="AJ187" s="11"/>
      <c r="AK187" s="11"/>
      <c r="AL187" s="11"/>
      <c r="AM187" s="11"/>
    </row>
    <row r="188" ht="15" customHeight="1">
      <c r="A188" t="s" s="6">
        <v>388</v>
      </c>
      <c r="B188" t="s" s="6">
        <v>18</v>
      </c>
      <c r="C188" s="7">
        <v>15</v>
      </c>
      <c r="D188" s="7">
        <v>0</v>
      </c>
      <c r="E188" s="7">
        <v>15</v>
      </c>
      <c r="F188" s="7">
        <v>15</v>
      </c>
      <c r="G188" s="7">
        <v>15</v>
      </c>
      <c r="H188" s="7"/>
      <c r="I188" s="8">
        <f>IF(C188=E188,0,1)</f>
        <v>0</v>
      </c>
      <c r="J188" s="9">
        <v>1547374572</v>
      </c>
      <c r="K188" s="9">
        <f>J188*C188/1000</f>
        <v>23210618.58</v>
      </c>
      <c r="L188" s="9">
        <v>212090219</v>
      </c>
      <c r="M188" s="9">
        <v>85948022</v>
      </c>
      <c r="N188" s="9">
        <v>165227762</v>
      </c>
      <c r="O188" s="9">
        <f>L188+M188+N188</f>
        <v>463266003</v>
      </c>
      <c r="P188" s="47">
        <f>O188*E188/1000</f>
        <v>6948990.045</v>
      </c>
      <c r="Q188" s="9">
        <v>2010640575</v>
      </c>
      <c r="R188" s="10">
        <v>76.9593</v>
      </c>
      <c r="S188" s="10">
        <v>23.0407</v>
      </c>
      <c r="T188" s="41"/>
      <c r="U188" s="11">
        <f>IF(I188=1,O188,0)</f>
        <v>0</v>
      </c>
      <c r="V188" s="48">
        <f>E188*U188/1000</f>
        <v>0</v>
      </c>
      <c r="W188" s="49">
        <f>IF(I188=1,J188,0)</f>
        <v>0</v>
      </c>
      <c r="X188" s="48">
        <f>W188*C188/1000</f>
        <v>0</v>
      </c>
      <c r="Y188" s="50"/>
      <c r="Z188" s="49">
        <f>IF(I188=0,O188,0)</f>
        <v>463266003</v>
      </c>
      <c r="AA188" s="49">
        <f>Z188*E188/1000</f>
        <v>6948990.045</v>
      </c>
      <c r="AB188" s="49">
        <f>IF(I188=0,J188,0)</f>
        <v>1547374572</v>
      </c>
      <c r="AC188" s="51">
        <f>AB188*C188/1000</f>
        <v>23210618.58</v>
      </c>
      <c r="AD188" s="52"/>
      <c r="AE188" s="53"/>
      <c r="AF188" s="11"/>
      <c r="AG188" s="11"/>
      <c r="AH188" s="11"/>
      <c r="AI188" s="11"/>
      <c r="AJ188" s="11"/>
      <c r="AK188" s="11"/>
      <c r="AL188" s="11"/>
      <c r="AM188" s="11"/>
    </row>
    <row r="189" ht="15" customHeight="1">
      <c r="A189" t="s" s="6">
        <v>390</v>
      </c>
      <c r="B189" t="s" s="6">
        <v>18</v>
      </c>
      <c r="C189" s="7">
        <v>18.88</v>
      </c>
      <c r="D189" s="7">
        <v>0</v>
      </c>
      <c r="E189" s="7">
        <v>18.88</v>
      </c>
      <c r="F189" s="7">
        <v>18.88</v>
      </c>
      <c r="G189" s="7">
        <v>18.88</v>
      </c>
      <c r="H189" s="7"/>
      <c r="I189" s="8">
        <f>IF(C189=E189,0,1)</f>
        <v>0</v>
      </c>
      <c r="J189" s="9">
        <v>1412367349</v>
      </c>
      <c r="K189" s="9">
        <f>J189*C189/1000</f>
        <v>26665495.54912</v>
      </c>
      <c r="L189" s="9">
        <v>71542997</v>
      </c>
      <c r="M189" s="9">
        <v>16433700</v>
      </c>
      <c r="N189" s="9">
        <v>37309000</v>
      </c>
      <c r="O189" s="9">
        <f>L189+M189+N189</f>
        <v>125285697</v>
      </c>
      <c r="P189" s="47">
        <f>O189*E189/1000</f>
        <v>2365393.95936</v>
      </c>
      <c r="Q189" s="9">
        <v>1537653046</v>
      </c>
      <c r="R189" s="10">
        <v>91.85209999999999</v>
      </c>
      <c r="S189" s="10">
        <v>8.1479</v>
      </c>
      <c r="T189" s="41"/>
      <c r="U189" s="11">
        <f>IF(I189=1,O189,0)</f>
        <v>0</v>
      </c>
      <c r="V189" s="48">
        <f>E189*U189/1000</f>
        <v>0</v>
      </c>
      <c r="W189" s="49">
        <f>IF(I189=1,J189,0)</f>
        <v>0</v>
      </c>
      <c r="X189" s="48">
        <f>W189*C189/1000</f>
        <v>0</v>
      </c>
      <c r="Y189" s="50"/>
      <c r="Z189" s="49">
        <f>IF(I189=0,O189,0)</f>
        <v>125285697</v>
      </c>
      <c r="AA189" s="49">
        <f>Z189*E189/1000</f>
        <v>2365393.95936</v>
      </c>
      <c r="AB189" s="49">
        <f>IF(I189=0,J189,0)</f>
        <v>1412367349</v>
      </c>
      <c r="AC189" s="51">
        <f>AB189*C189/1000</f>
        <v>26665495.54912</v>
      </c>
      <c r="AD189" s="52"/>
      <c r="AE189" s="53"/>
      <c r="AF189" s="11"/>
      <c r="AG189" s="11"/>
      <c r="AH189" s="11"/>
      <c r="AI189" s="11"/>
      <c r="AJ189" s="11"/>
      <c r="AK189" s="11"/>
      <c r="AL189" s="11"/>
      <c r="AM189" s="11"/>
    </row>
    <row r="190" ht="15" customHeight="1">
      <c r="A190" t="s" s="6">
        <v>392</v>
      </c>
      <c r="B190" t="s" s="6">
        <v>18</v>
      </c>
      <c r="C190" s="7">
        <v>15.11</v>
      </c>
      <c r="D190" s="7">
        <v>0</v>
      </c>
      <c r="E190" s="7">
        <v>15.11</v>
      </c>
      <c r="F190" s="7">
        <v>15.11</v>
      </c>
      <c r="G190" s="7">
        <v>15.11</v>
      </c>
      <c r="H190" s="7"/>
      <c r="I190" s="8">
        <f>IF(C190=E190,0,1)</f>
        <v>0</v>
      </c>
      <c r="J190" s="9">
        <v>334659015</v>
      </c>
      <c r="K190" s="9">
        <f>J190*C190/1000</f>
        <v>5056697.71665</v>
      </c>
      <c r="L190" s="9">
        <v>5269599</v>
      </c>
      <c r="M190" s="9">
        <v>2325350</v>
      </c>
      <c r="N190" s="9">
        <v>20374762</v>
      </c>
      <c r="O190" s="9">
        <f>L190+M190+N190</f>
        <v>27969711</v>
      </c>
      <c r="P190" s="47">
        <f>O190*E190/1000</f>
        <v>422622.33321</v>
      </c>
      <c r="Q190" s="9">
        <v>362628726</v>
      </c>
      <c r="R190" s="10">
        <v>92.28700000000001</v>
      </c>
      <c r="S190" s="10">
        <v>7.713</v>
      </c>
      <c r="T190" s="41"/>
      <c r="U190" s="11">
        <f>IF(I190=1,O190,0)</f>
        <v>0</v>
      </c>
      <c r="V190" s="48">
        <f>E190*U190/1000</f>
        <v>0</v>
      </c>
      <c r="W190" s="49">
        <f>IF(I190=1,J190,0)</f>
        <v>0</v>
      </c>
      <c r="X190" s="48">
        <f>W190*C190/1000</f>
        <v>0</v>
      </c>
      <c r="Y190" s="50"/>
      <c r="Z190" s="49">
        <f>IF(I190=0,O190,0)</f>
        <v>27969711</v>
      </c>
      <c r="AA190" s="49">
        <f>Z190*E190/1000</f>
        <v>422622.33321</v>
      </c>
      <c r="AB190" s="49">
        <f>IF(I190=0,J190,0)</f>
        <v>334659015</v>
      </c>
      <c r="AC190" s="51">
        <f>AB190*C190/1000</f>
        <v>5056697.71665</v>
      </c>
      <c r="AD190" s="52"/>
      <c r="AE190" s="53"/>
      <c r="AF190" s="11"/>
      <c r="AG190" s="11"/>
      <c r="AH190" s="11"/>
      <c r="AI190" s="11"/>
      <c r="AJ190" s="11"/>
      <c r="AK190" s="11"/>
      <c r="AL190" s="11"/>
      <c r="AM190" s="11"/>
    </row>
    <row r="191" ht="15" customHeight="1">
      <c r="A191" t="s" s="6">
        <v>394</v>
      </c>
      <c r="B191" t="s" s="6">
        <v>18</v>
      </c>
      <c r="C191" s="7">
        <v>12.47</v>
      </c>
      <c r="D191" s="7">
        <v>0</v>
      </c>
      <c r="E191" s="7">
        <v>19.12</v>
      </c>
      <c r="F191" s="7">
        <v>19.12</v>
      </c>
      <c r="G191" s="7">
        <v>19.12</v>
      </c>
      <c r="H191" s="7"/>
      <c r="I191" s="8">
        <f>IF(C191=E191,0,1)</f>
        <v>1</v>
      </c>
      <c r="J191" s="9">
        <v>6861005585</v>
      </c>
      <c r="K191" s="9">
        <f>J191*C191/1000</f>
        <v>85556739.64495</v>
      </c>
      <c r="L191" s="9">
        <v>145186496</v>
      </c>
      <c r="M191" s="9">
        <v>4757600</v>
      </c>
      <c r="N191" s="9">
        <v>150052170</v>
      </c>
      <c r="O191" s="9">
        <f>L191+M191+N191</f>
        <v>299996266</v>
      </c>
      <c r="P191" s="47">
        <f>O191*E191/1000</f>
        <v>5735928.60592</v>
      </c>
      <c r="Q191" s="9">
        <v>7161001851</v>
      </c>
      <c r="R191" s="10">
        <v>95.8107</v>
      </c>
      <c r="S191" s="10">
        <v>4.1893</v>
      </c>
      <c r="T191" s="41"/>
      <c r="U191" s="11">
        <f>IF(I191=1,O191,0)</f>
        <v>299996266</v>
      </c>
      <c r="V191" s="48">
        <f>E191*U191/1000</f>
        <v>5735928.60592</v>
      </c>
      <c r="W191" s="49">
        <f>IF(I191=1,J191,0)</f>
        <v>6861005585</v>
      </c>
      <c r="X191" s="48">
        <f>W191*C191/1000</f>
        <v>85556739.64495</v>
      </c>
      <c r="Y191" s="50"/>
      <c r="Z191" s="49">
        <f>IF(I191=0,O191,0)</f>
        <v>0</v>
      </c>
      <c r="AA191" s="49">
        <f>Z191*E191/1000</f>
        <v>0</v>
      </c>
      <c r="AB191" s="49">
        <f>IF(I191=0,J191,0)</f>
        <v>0</v>
      </c>
      <c r="AC191" s="51">
        <f>AB191*C191/1000</f>
        <v>0</v>
      </c>
      <c r="AD191" s="52"/>
      <c r="AE191" s="53"/>
      <c r="AF191" s="11"/>
      <c r="AG191" s="11"/>
      <c r="AH191" s="11"/>
      <c r="AI191" s="11"/>
      <c r="AJ191" s="11"/>
      <c r="AK191" s="11"/>
      <c r="AL191" s="11"/>
      <c r="AM191" s="11"/>
    </row>
    <row r="192" ht="15" customHeight="1">
      <c r="A192" t="s" s="6">
        <v>396</v>
      </c>
      <c r="B192" t="s" s="6">
        <v>18</v>
      </c>
      <c r="C192" s="7">
        <v>11.61</v>
      </c>
      <c r="D192" s="7">
        <v>0</v>
      </c>
      <c r="E192" s="7">
        <v>24.96</v>
      </c>
      <c r="F192" s="7">
        <v>24.96</v>
      </c>
      <c r="G192" s="7">
        <v>24.96</v>
      </c>
      <c r="H192" s="7"/>
      <c r="I192" s="8">
        <f>IF(C192=E192,0,1)</f>
        <v>1</v>
      </c>
      <c r="J192" s="9">
        <v>13140512</v>
      </c>
      <c r="K192" s="9">
        <f>J192*C192/1000</f>
        <v>152561.34432</v>
      </c>
      <c r="L192" s="9">
        <v>969251</v>
      </c>
      <c r="M192" s="9">
        <v>13950843</v>
      </c>
      <c r="N192" s="9">
        <v>3208845</v>
      </c>
      <c r="O192" s="9">
        <f>L192+M192+N192</f>
        <v>18128939</v>
      </c>
      <c r="P192" s="47">
        <f>O192*E192/1000</f>
        <v>452498.31744</v>
      </c>
      <c r="Q192" s="9">
        <v>31269451</v>
      </c>
      <c r="R192" s="10">
        <v>42.0235</v>
      </c>
      <c r="S192" s="10">
        <v>57.9765</v>
      </c>
      <c r="T192" s="41"/>
      <c r="U192" s="11">
        <f>IF(I192=1,O192,0)</f>
        <v>18128939</v>
      </c>
      <c r="V192" s="48">
        <f>E192*U192/1000</f>
        <v>452498.31744</v>
      </c>
      <c r="W192" s="49">
        <f>IF(I192=1,J192,0)</f>
        <v>13140512</v>
      </c>
      <c r="X192" s="48">
        <f>W192*C192/1000</f>
        <v>152561.34432</v>
      </c>
      <c r="Y192" s="50"/>
      <c r="Z192" s="49">
        <f>IF(I192=0,O192,0)</f>
        <v>0</v>
      </c>
      <c r="AA192" s="49">
        <f>Z192*E192/1000</f>
        <v>0</v>
      </c>
      <c r="AB192" s="49">
        <f>IF(I192=0,J192,0)</f>
        <v>0</v>
      </c>
      <c r="AC192" s="51">
        <f>AB192*C192/1000</f>
        <v>0</v>
      </c>
      <c r="AD192" s="52"/>
      <c r="AE192" s="53"/>
      <c r="AF192" s="11"/>
      <c r="AG192" s="11"/>
      <c r="AH192" s="11"/>
      <c r="AI192" s="11"/>
      <c r="AJ192" s="11"/>
      <c r="AK192" s="11"/>
      <c r="AL192" s="11"/>
      <c r="AM192" s="11"/>
    </row>
    <row r="193" ht="15" customHeight="1">
      <c r="A193" t="s" s="6">
        <v>398</v>
      </c>
      <c r="B193" t="s" s="6">
        <v>18</v>
      </c>
      <c r="C193" s="7">
        <v>17.83</v>
      </c>
      <c r="D193" s="7">
        <v>0</v>
      </c>
      <c r="E193" s="7">
        <v>17.83</v>
      </c>
      <c r="F193" s="7">
        <v>17.83</v>
      </c>
      <c r="G193" s="7">
        <v>17.83</v>
      </c>
      <c r="H193" s="7"/>
      <c r="I193" s="8">
        <f>IF(C193=E193,0,1)</f>
        <v>0</v>
      </c>
      <c r="J193" s="9">
        <v>796071450</v>
      </c>
      <c r="K193" s="9">
        <f>J193*C193/1000</f>
        <v>14193953.9535</v>
      </c>
      <c r="L193" s="9">
        <v>27814460</v>
      </c>
      <c r="M193" s="9">
        <v>16574040</v>
      </c>
      <c r="N193" s="9">
        <v>45087700</v>
      </c>
      <c r="O193" s="9">
        <f>L193+M193+N193</f>
        <v>89476200</v>
      </c>
      <c r="P193" s="47">
        <f>O193*E193/1000</f>
        <v>1595360.646</v>
      </c>
      <c r="Q193" s="9">
        <v>885547650</v>
      </c>
      <c r="R193" s="10">
        <v>89.8959</v>
      </c>
      <c r="S193" s="10">
        <v>10.1041</v>
      </c>
      <c r="T193" s="41"/>
      <c r="U193" s="11">
        <f>IF(I193=1,O193,0)</f>
        <v>0</v>
      </c>
      <c r="V193" s="48">
        <f>E193*U193/1000</f>
        <v>0</v>
      </c>
      <c r="W193" s="49">
        <f>IF(I193=1,J193,0)</f>
        <v>0</v>
      </c>
      <c r="X193" s="48">
        <f>W193*C193/1000</f>
        <v>0</v>
      </c>
      <c r="Y193" s="50"/>
      <c r="Z193" s="49">
        <f>IF(I193=0,O193,0)</f>
        <v>89476200</v>
      </c>
      <c r="AA193" s="49">
        <f>Z193*E193/1000</f>
        <v>1595360.646</v>
      </c>
      <c r="AB193" s="49">
        <f>IF(I193=0,J193,0)</f>
        <v>796071450</v>
      </c>
      <c r="AC193" s="51">
        <f>AB193*C193/1000</f>
        <v>14193953.9535</v>
      </c>
      <c r="AD193" s="52"/>
      <c r="AE193" s="53"/>
      <c r="AF193" s="11"/>
      <c r="AG193" s="11"/>
      <c r="AH193" s="11"/>
      <c r="AI193" s="11"/>
      <c r="AJ193" s="11"/>
      <c r="AK193" s="11"/>
      <c r="AL193" s="11"/>
      <c r="AM193" s="11"/>
    </row>
    <row r="194" ht="15" customHeight="1">
      <c r="A194" t="s" s="6">
        <v>400</v>
      </c>
      <c r="B194" t="s" s="6">
        <v>18</v>
      </c>
      <c r="C194" s="7">
        <v>16.76</v>
      </c>
      <c r="D194" s="7">
        <v>0</v>
      </c>
      <c r="E194" s="7">
        <v>25.83</v>
      </c>
      <c r="F194" s="7">
        <v>25.83</v>
      </c>
      <c r="G194" s="7">
        <v>25.83</v>
      </c>
      <c r="H194" s="7"/>
      <c r="I194" s="8">
        <f>IF(C194=E194,0,1)</f>
        <v>1</v>
      </c>
      <c r="J194" s="9">
        <v>690791491</v>
      </c>
      <c r="K194" s="9">
        <f>J194*C194/1000</f>
        <v>11577665.38916</v>
      </c>
      <c r="L194" s="9">
        <v>44159879</v>
      </c>
      <c r="M194" s="9">
        <v>174050412</v>
      </c>
      <c r="N194" s="9">
        <v>115892440</v>
      </c>
      <c r="O194" s="9">
        <f>L194+M194+N194</f>
        <v>334102731</v>
      </c>
      <c r="P194" s="47">
        <f>O194*E194/1000</f>
        <v>8629873.54173</v>
      </c>
      <c r="Q194" s="9">
        <v>1024894222</v>
      </c>
      <c r="R194" s="10">
        <v>67.4012</v>
      </c>
      <c r="S194" s="10">
        <v>32.5988</v>
      </c>
      <c r="T194" s="41"/>
      <c r="U194" s="11">
        <f>IF(I194=1,O194,0)</f>
        <v>334102731</v>
      </c>
      <c r="V194" s="48">
        <f>E194*U194/1000</f>
        <v>8629873.54173</v>
      </c>
      <c r="W194" s="49">
        <f>IF(I194=1,J194,0)</f>
        <v>690791491</v>
      </c>
      <c r="X194" s="48">
        <f>W194*C194/1000</f>
        <v>11577665.38916</v>
      </c>
      <c r="Y194" s="50"/>
      <c r="Z194" s="49">
        <f>IF(I194=0,O194,0)</f>
        <v>0</v>
      </c>
      <c r="AA194" s="49">
        <f>Z194*E194/1000</f>
        <v>0</v>
      </c>
      <c r="AB194" s="49">
        <f>IF(I194=0,J194,0)</f>
        <v>0</v>
      </c>
      <c r="AC194" s="51">
        <f>AB194*C194/1000</f>
        <v>0</v>
      </c>
      <c r="AD194" s="52"/>
      <c r="AE194" s="53"/>
      <c r="AF194" s="11"/>
      <c r="AG194" s="11"/>
      <c r="AH194" s="11"/>
      <c r="AI194" s="11"/>
      <c r="AJ194" s="11"/>
      <c r="AK194" s="11"/>
      <c r="AL194" s="11"/>
      <c r="AM194" s="11"/>
    </row>
    <row r="195" ht="15" customHeight="1">
      <c r="A195" t="s" s="6">
        <v>402</v>
      </c>
      <c r="B195" t="s" s="6">
        <v>18</v>
      </c>
      <c r="C195" s="7">
        <v>7.28</v>
      </c>
      <c r="D195" s="7">
        <v>0</v>
      </c>
      <c r="E195" s="7">
        <v>7.28</v>
      </c>
      <c r="F195" s="7">
        <v>7.28</v>
      </c>
      <c r="G195" s="7">
        <v>7.28</v>
      </c>
      <c r="H195" s="7"/>
      <c r="I195" s="8">
        <f>IF(C195=E195,0,1)</f>
        <v>0</v>
      </c>
      <c r="J195" s="9">
        <v>520926359</v>
      </c>
      <c r="K195" s="9">
        <f>J195*C195/1000</f>
        <v>3792343.89352</v>
      </c>
      <c r="L195" s="9">
        <v>9305531</v>
      </c>
      <c r="M195" s="9">
        <v>887396</v>
      </c>
      <c r="N195" s="9">
        <v>11922991</v>
      </c>
      <c r="O195" s="9">
        <f>L195+M195+N195</f>
        <v>22115918</v>
      </c>
      <c r="P195" s="47">
        <f>O195*E195/1000</f>
        <v>161003.88304</v>
      </c>
      <c r="Q195" s="9">
        <v>543042277</v>
      </c>
      <c r="R195" s="10">
        <v>95.92740000000001</v>
      </c>
      <c r="S195" s="10">
        <v>4.0726</v>
      </c>
      <c r="T195" s="41"/>
      <c r="U195" s="11">
        <f>IF(I195=1,O195,0)</f>
        <v>0</v>
      </c>
      <c r="V195" s="48">
        <f>E195*U195/1000</f>
        <v>0</v>
      </c>
      <c r="W195" s="49">
        <f>IF(I195=1,J195,0)</f>
        <v>0</v>
      </c>
      <c r="X195" s="48">
        <f>W195*C195/1000</f>
        <v>0</v>
      </c>
      <c r="Y195" s="50"/>
      <c r="Z195" s="49">
        <f>IF(I195=0,O195,0)</f>
        <v>22115918</v>
      </c>
      <c r="AA195" s="49">
        <f>Z195*E195/1000</f>
        <v>161003.88304</v>
      </c>
      <c r="AB195" s="49">
        <f>IF(I195=0,J195,0)</f>
        <v>520926359</v>
      </c>
      <c r="AC195" s="51">
        <f>AB195*C195/1000</f>
        <v>3792343.89352</v>
      </c>
      <c r="AD195" s="52"/>
      <c r="AE195" s="53"/>
      <c r="AF195" s="11"/>
      <c r="AG195" s="11"/>
      <c r="AH195" s="11"/>
      <c r="AI195" s="11"/>
      <c r="AJ195" s="11"/>
      <c r="AK195" s="11"/>
      <c r="AL195" s="11"/>
      <c r="AM195" s="11"/>
    </row>
    <row r="196" ht="15" customHeight="1">
      <c r="A196" t="s" s="6">
        <v>404</v>
      </c>
      <c r="B196" t="s" s="6">
        <v>18</v>
      </c>
      <c r="C196" s="7">
        <v>13.95</v>
      </c>
      <c r="D196" s="7">
        <v>0</v>
      </c>
      <c r="E196" s="7">
        <v>13.95</v>
      </c>
      <c r="F196" s="7">
        <v>13.95</v>
      </c>
      <c r="G196" s="7">
        <v>13.95</v>
      </c>
      <c r="H196" s="7"/>
      <c r="I196" s="8">
        <f>IF(C196=E196,0,1)</f>
        <v>0</v>
      </c>
      <c r="J196" s="9">
        <v>111695800</v>
      </c>
      <c r="K196" s="9">
        <f>J196*C196/1000</f>
        <v>1558156.41</v>
      </c>
      <c r="L196" s="9">
        <v>1624730</v>
      </c>
      <c r="M196" s="9">
        <v>595900</v>
      </c>
      <c r="N196" s="9">
        <v>9067313</v>
      </c>
      <c r="O196" s="9">
        <f>L196+M196+N196</f>
        <v>11287943</v>
      </c>
      <c r="P196" s="47">
        <f>O196*E196/1000</f>
        <v>157466.80485</v>
      </c>
      <c r="Q196" s="9">
        <v>122983743</v>
      </c>
      <c r="R196" s="10">
        <v>90.8216</v>
      </c>
      <c r="S196" s="10">
        <v>9.1784</v>
      </c>
      <c r="T196" s="41"/>
      <c r="U196" s="11">
        <f>IF(I196=1,O196,0)</f>
        <v>0</v>
      </c>
      <c r="V196" s="48">
        <f>E196*U196/1000</f>
        <v>0</v>
      </c>
      <c r="W196" s="49">
        <f>IF(I196=1,J196,0)</f>
        <v>0</v>
      </c>
      <c r="X196" s="48">
        <f>W196*C196/1000</f>
        <v>0</v>
      </c>
      <c r="Y196" s="50"/>
      <c r="Z196" s="49">
        <f>IF(I196=0,O196,0)</f>
        <v>11287943</v>
      </c>
      <c r="AA196" s="49">
        <f>Z196*E196/1000</f>
        <v>157466.80485</v>
      </c>
      <c r="AB196" s="49">
        <f>IF(I196=0,J196,0)</f>
        <v>111695800</v>
      </c>
      <c r="AC196" s="51">
        <f>AB196*C196/1000</f>
        <v>1558156.41</v>
      </c>
      <c r="AD196" s="52"/>
      <c r="AE196" s="53"/>
      <c r="AF196" s="11"/>
      <c r="AG196" s="11"/>
      <c r="AH196" s="11"/>
      <c r="AI196" s="11"/>
      <c r="AJ196" s="11"/>
      <c r="AK196" s="11"/>
      <c r="AL196" s="11"/>
      <c r="AM196" s="11"/>
    </row>
    <row r="197" ht="15" customHeight="1">
      <c r="A197" t="s" s="6">
        <v>406</v>
      </c>
      <c r="B197" t="s" s="6">
        <v>18</v>
      </c>
      <c r="C197" s="7">
        <v>6.11</v>
      </c>
      <c r="D197" s="7">
        <v>0</v>
      </c>
      <c r="E197" s="7">
        <v>6.11</v>
      </c>
      <c r="F197" s="7">
        <v>6.11</v>
      </c>
      <c r="G197" s="7">
        <v>6.11</v>
      </c>
      <c r="H197" s="7"/>
      <c r="I197" s="8">
        <f>IF(C197=E197,0,1)</f>
        <v>0</v>
      </c>
      <c r="J197" s="9">
        <v>93834700</v>
      </c>
      <c r="K197" s="9">
        <f>J197*C197/1000</f>
        <v>573330.017</v>
      </c>
      <c r="L197" s="9">
        <v>271476</v>
      </c>
      <c r="M197" s="9">
        <v>536200</v>
      </c>
      <c r="N197" s="9">
        <v>2434505</v>
      </c>
      <c r="O197" s="9">
        <f>L197+M197+N197</f>
        <v>3242181</v>
      </c>
      <c r="P197" s="47">
        <f>O197*E197/1000</f>
        <v>19809.72591</v>
      </c>
      <c r="Q197" s="9">
        <v>97076881</v>
      </c>
      <c r="R197" s="10">
        <v>96.6602</v>
      </c>
      <c r="S197" s="10">
        <v>3.3398</v>
      </c>
      <c r="T197" s="41"/>
      <c r="U197" s="11">
        <f>IF(I197=1,O197,0)</f>
        <v>0</v>
      </c>
      <c r="V197" s="48">
        <f>E197*U197/1000</f>
        <v>0</v>
      </c>
      <c r="W197" s="49">
        <f>IF(I197=1,J197,0)</f>
        <v>0</v>
      </c>
      <c r="X197" s="48">
        <f>W197*C197/1000</f>
        <v>0</v>
      </c>
      <c r="Y197" s="50"/>
      <c r="Z197" s="49">
        <f>IF(I197=0,O197,0)</f>
        <v>3242181</v>
      </c>
      <c r="AA197" s="49">
        <f>Z197*E197/1000</f>
        <v>19809.72591</v>
      </c>
      <c r="AB197" s="49">
        <f>IF(I197=0,J197,0)</f>
        <v>93834700</v>
      </c>
      <c r="AC197" s="51">
        <f>AB197*C197/1000</f>
        <v>573330.017</v>
      </c>
      <c r="AD197" s="52"/>
      <c r="AE197" s="53"/>
      <c r="AF197" s="11"/>
      <c r="AG197" s="11"/>
      <c r="AH197" s="11"/>
      <c r="AI197" s="11"/>
      <c r="AJ197" s="11"/>
      <c r="AK197" s="11"/>
      <c r="AL197" s="11"/>
      <c r="AM197" s="11"/>
    </row>
    <row r="198" ht="15" customHeight="1">
      <c r="A198" t="s" s="6">
        <v>408</v>
      </c>
      <c r="B198" t="s" s="6">
        <v>18</v>
      </c>
      <c r="C198" s="7">
        <v>9.789999999999999</v>
      </c>
      <c r="D198" s="7">
        <v>0</v>
      </c>
      <c r="E198" s="7">
        <v>9.789999999999999</v>
      </c>
      <c r="F198" s="7">
        <v>9.789999999999999</v>
      </c>
      <c r="G198" s="7">
        <v>9.789999999999999</v>
      </c>
      <c r="H198" s="7"/>
      <c r="I198" s="8">
        <f>IF(C198=E198,0,1)</f>
        <v>0</v>
      </c>
      <c r="J198" s="9">
        <v>1096201870</v>
      </c>
      <c r="K198" s="9">
        <f>J198*C198/1000</f>
        <v>10731816.3073</v>
      </c>
      <c r="L198" s="9">
        <v>15512821</v>
      </c>
      <c r="M198" s="9">
        <v>452600</v>
      </c>
      <c r="N198" s="9">
        <v>29922650</v>
      </c>
      <c r="O198" s="9">
        <f>L198+M198+N198</f>
        <v>45888071</v>
      </c>
      <c r="P198" s="47">
        <f>O198*E198/1000</f>
        <v>449244.21509</v>
      </c>
      <c r="Q198" s="9">
        <v>1142089941</v>
      </c>
      <c r="R198" s="10">
        <v>95.9821</v>
      </c>
      <c r="S198" s="10">
        <v>4.0179</v>
      </c>
      <c r="T198" s="41"/>
      <c r="U198" s="11">
        <f>IF(I198=1,O198,0)</f>
        <v>0</v>
      </c>
      <c r="V198" s="48">
        <f>E198*U198/1000</f>
        <v>0</v>
      </c>
      <c r="W198" s="49">
        <f>IF(I198=1,J198,0)</f>
        <v>0</v>
      </c>
      <c r="X198" s="48">
        <f>W198*C198/1000</f>
        <v>0</v>
      </c>
      <c r="Y198" s="50"/>
      <c r="Z198" s="49">
        <f>IF(I198=0,O198,0)</f>
        <v>45888071</v>
      </c>
      <c r="AA198" s="49">
        <f>Z198*E198/1000</f>
        <v>449244.21509</v>
      </c>
      <c r="AB198" s="49">
        <f>IF(I198=0,J198,0)</f>
        <v>1096201870</v>
      </c>
      <c r="AC198" s="51">
        <f>AB198*C198/1000</f>
        <v>10731816.3073</v>
      </c>
      <c r="AD198" s="52"/>
      <c r="AE198" s="53"/>
      <c r="AF198" s="11"/>
      <c r="AG198" s="11"/>
      <c r="AH198" s="11"/>
      <c r="AI198" s="11"/>
      <c r="AJ198" s="11"/>
      <c r="AK198" s="11"/>
      <c r="AL198" s="11"/>
      <c r="AM198" s="11"/>
    </row>
    <row r="199" ht="15" customHeight="1">
      <c r="A199" t="s" s="6">
        <v>410</v>
      </c>
      <c r="B199" t="s" s="6">
        <v>18</v>
      </c>
      <c r="C199" s="7">
        <v>3.74</v>
      </c>
      <c r="D199" s="7">
        <v>3.53</v>
      </c>
      <c r="E199" s="7">
        <v>6.4</v>
      </c>
      <c r="F199" s="7">
        <v>6.4</v>
      </c>
      <c r="G199" s="7">
        <v>6.4</v>
      </c>
      <c r="H199" s="7"/>
      <c r="I199" s="8">
        <f>IF(C199=E199,0,1)</f>
        <v>1</v>
      </c>
      <c r="J199" s="9">
        <v>23432620983</v>
      </c>
      <c r="K199" s="9">
        <f>J199*C199/1000</f>
        <v>87638002.47642</v>
      </c>
      <c r="L199" s="9">
        <v>1464596602</v>
      </c>
      <c r="M199" s="9">
        <v>63624893</v>
      </c>
      <c r="N199" s="9">
        <v>397537997</v>
      </c>
      <c r="O199" s="9">
        <f>L199+M199+N199</f>
        <v>1925759492</v>
      </c>
      <c r="P199" s="47">
        <f>O199*E199/1000</f>
        <v>12324860.7488</v>
      </c>
      <c r="Q199" s="9">
        <v>25360461175</v>
      </c>
      <c r="R199" s="10">
        <v>92.4064</v>
      </c>
      <c r="S199" s="10">
        <v>7.5936</v>
      </c>
      <c r="T199" s="41"/>
      <c r="U199" s="11">
        <f>IF(I199=1,O199,0)</f>
        <v>1925759492</v>
      </c>
      <c r="V199" s="48">
        <f>E199*U199/1000</f>
        <v>12324860.7488</v>
      </c>
      <c r="W199" s="49">
        <f>IF(I199=1,J199,0)</f>
        <v>23432620983</v>
      </c>
      <c r="X199" s="48">
        <f>W199*C199/1000</f>
        <v>87638002.47642</v>
      </c>
      <c r="Y199" s="50"/>
      <c r="Z199" s="49">
        <f>IF(I199=0,O199,0)</f>
        <v>0</v>
      </c>
      <c r="AA199" s="49">
        <f>Z199*E199/1000</f>
        <v>0</v>
      </c>
      <c r="AB199" s="49">
        <f>IF(I199=0,J199,0)</f>
        <v>0</v>
      </c>
      <c r="AC199" s="51">
        <f>AB199*C199/1000</f>
        <v>0</v>
      </c>
      <c r="AD199" s="52"/>
      <c r="AE199" s="53"/>
      <c r="AF199" s="11"/>
      <c r="AG199" s="11"/>
      <c r="AH199" s="11"/>
      <c r="AI199" s="11"/>
      <c r="AJ199" s="11"/>
      <c r="AK199" s="11"/>
      <c r="AL199" s="11"/>
      <c r="AM199" s="11"/>
    </row>
    <row r="200" ht="15" customHeight="1">
      <c r="A200" t="s" s="6">
        <v>412</v>
      </c>
      <c r="B200" t="s" s="6">
        <v>18</v>
      </c>
      <c r="C200" s="7">
        <v>13.34</v>
      </c>
      <c r="D200" s="7">
        <v>0</v>
      </c>
      <c r="E200" s="7">
        <v>13.34</v>
      </c>
      <c r="F200" s="7">
        <v>13.34</v>
      </c>
      <c r="G200" s="7">
        <v>13.34</v>
      </c>
      <c r="H200" s="7"/>
      <c r="I200" s="8">
        <f>IF(C200=E200,0,1)</f>
        <v>0</v>
      </c>
      <c r="J200" s="9">
        <v>7891145514</v>
      </c>
      <c r="K200" s="9">
        <f>J200*C200/1000</f>
        <v>105267881.15676</v>
      </c>
      <c r="L200" s="9">
        <v>1639806886</v>
      </c>
      <c r="M200" s="9">
        <v>49536800</v>
      </c>
      <c r="N200" s="9">
        <v>225477470</v>
      </c>
      <c r="O200" s="9">
        <f>L200+M200+N200</f>
        <v>1914821156</v>
      </c>
      <c r="P200" s="47">
        <f>O200*E200/1000</f>
        <v>25543714.22104</v>
      </c>
      <c r="Q200" s="9">
        <v>9805966670</v>
      </c>
      <c r="R200" s="10">
        <v>80.4729</v>
      </c>
      <c r="S200" s="10">
        <v>19.5271</v>
      </c>
      <c r="T200" s="41"/>
      <c r="U200" s="11">
        <f>IF(I200=1,O200,0)</f>
        <v>0</v>
      </c>
      <c r="V200" s="48">
        <f>E200*U200/1000</f>
        <v>0</v>
      </c>
      <c r="W200" s="49">
        <f>IF(I200=1,J200,0)</f>
        <v>0</v>
      </c>
      <c r="X200" s="48">
        <f>W200*C200/1000</f>
        <v>0</v>
      </c>
      <c r="Y200" s="50"/>
      <c r="Z200" s="49">
        <f>IF(I200=0,O200,0)</f>
        <v>1914821156</v>
      </c>
      <c r="AA200" s="49">
        <f>Z200*E200/1000</f>
        <v>25543714.22104</v>
      </c>
      <c r="AB200" s="49">
        <f>IF(I200=0,J200,0)</f>
        <v>7891145514</v>
      </c>
      <c r="AC200" s="51">
        <f>AB200*C200/1000</f>
        <v>105267881.15676</v>
      </c>
      <c r="AD200" s="52"/>
      <c r="AE200" s="53"/>
      <c r="AF200" s="11"/>
      <c r="AG200" s="11"/>
      <c r="AH200" s="11"/>
      <c r="AI200" s="11"/>
      <c r="AJ200" s="11"/>
      <c r="AK200" s="11"/>
      <c r="AL200" s="11"/>
      <c r="AM200" s="11"/>
    </row>
    <row r="201" ht="15" customHeight="1">
      <c r="A201" t="s" s="6">
        <v>414</v>
      </c>
      <c r="B201" t="s" s="6">
        <v>18</v>
      </c>
      <c r="C201" s="7">
        <v>13.37</v>
      </c>
      <c r="D201" s="7">
        <v>0</v>
      </c>
      <c r="E201" s="7">
        <v>26.43</v>
      </c>
      <c r="F201" s="7">
        <v>26.43</v>
      </c>
      <c r="G201" s="7">
        <v>26.43</v>
      </c>
      <c r="H201" s="7"/>
      <c r="I201" s="8">
        <f>IF(C201=E201,0,1)</f>
        <v>1</v>
      </c>
      <c r="J201" s="9">
        <v>9811162018</v>
      </c>
      <c r="K201" s="9">
        <f>J201*C201/1000</f>
        <v>131175236.18066</v>
      </c>
      <c r="L201" s="9">
        <v>990367136</v>
      </c>
      <c r="M201" s="9">
        <v>121163350</v>
      </c>
      <c r="N201" s="9">
        <v>388986460</v>
      </c>
      <c r="O201" s="9">
        <f>L201+M201+N201</f>
        <v>1500516946</v>
      </c>
      <c r="P201" s="47">
        <f>O201*E201/1000</f>
        <v>39658662.88278</v>
      </c>
      <c r="Q201" s="9">
        <v>11311678964</v>
      </c>
      <c r="R201" s="10">
        <v>86.73480000000001</v>
      </c>
      <c r="S201" s="10">
        <v>13.2652</v>
      </c>
      <c r="T201" s="41"/>
      <c r="U201" s="11">
        <f>IF(I201=1,O201,0)</f>
        <v>1500516946</v>
      </c>
      <c r="V201" s="48">
        <f>E201*U201/1000</f>
        <v>39658662.88278</v>
      </c>
      <c r="W201" s="49">
        <f>IF(I201=1,J201,0)</f>
        <v>9811162018</v>
      </c>
      <c r="X201" s="48">
        <f>W201*C201/1000</f>
        <v>131175236.18066</v>
      </c>
      <c r="Y201" s="50"/>
      <c r="Z201" s="49">
        <f>IF(I201=0,O201,0)</f>
        <v>0</v>
      </c>
      <c r="AA201" s="49">
        <f>Z201*E201/1000</f>
        <v>0</v>
      </c>
      <c r="AB201" s="49">
        <f>IF(I201=0,J201,0)</f>
        <v>0</v>
      </c>
      <c r="AC201" s="51">
        <f>AB201*C201/1000</f>
        <v>0</v>
      </c>
      <c r="AD201" s="52"/>
      <c r="AE201" s="53"/>
      <c r="AF201" s="11"/>
      <c r="AG201" s="11"/>
      <c r="AH201" s="11"/>
      <c r="AI201" s="11"/>
      <c r="AJ201" s="11"/>
      <c r="AK201" s="11"/>
      <c r="AL201" s="11"/>
      <c r="AM201" s="11"/>
    </row>
    <row r="202" ht="15" customHeight="1">
      <c r="A202" t="s" s="6">
        <v>416</v>
      </c>
      <c r="B202" t="s" s="6">
        <v>18</v>
      </c>
      <c r="C202" s="7">
        <v>10.94</v>
      </c>
      <c r="D202" s="7">
        <v>10.94</v>
      </c>
      <c r="E202" s="7">
        <v>10.94</v>
      </c>
      <c r="F202" s="7">
        <v>10.94</v>
      </c>
      <c r="G202" s="7">
        <v>10.94</v>
      </c>
      <c r="H202" s="7"/>
      <c r="I202" s="8">
        <f>IF(C202=E202,0,1)</f>
        <v>0</v>
      </c>
      <c r="J202" s="9">
        <v>35050200</v>
      </c>
      <c r="K202" s="9">
        <f>J202*C202/1000</f>
        <v>383449.188</v>
      </c>
      <c r="L202" s="9">
        <v>5082289</v>
      </c>
      <c r="M202" s="9">
        <v>302100</v>
      </c>
      <c r="N202" s="9">
        <v>1121830</v>
      </c>
      <c r="O202" s="9">
        <f>L202+M202+N202</f>
        <v>6506219</v>
      </c>
      <c r="P202" s="47">
        <f>O202*E202/1000</f>
        <v>71178.03586</v>
      </c>
      <c r="Q202" s="9">
        <v>42088719</v>
      </c>
      <c r="R202" s="10">
        <v>84.54170000000001</v>
      </c>
      <c r="S202" s="10">
        <v>15.4583</v>
      </c>
      <c r="T202" s="41"/>
      <c r="U202" s="11">
        <f>IF(I202=1,O202,0)</f>
        <v>0</v>
      </c>
      <c r="V202" s="48">
        <f>E202*U202/1000</f>
        <v>0</v>
      </c>
      <c r="W202" s="49">
        <f>IF(I202=1,J202,0)</f>
        <v>0</v>
      </c>
      <c r="X202" s="48">
        <f>W202*C202/1000</f>
        <v>0</v>
      </c>
      <c r="Y202" s="50"/>
      <c r="Z202" s="49">
        <f>IF(I202=0,O202,0)</f>
        <v>6506219</v>
      </c>
      <c r="AA202" s="49">
        <f>Z202*E202/1000</f>
        <v>71178.03586</v>
      </c>
      <c r="AB202" s="49">
        <f>IF(I202=0,J202,0)</f>
        <v>35050200</v>
      </c>
      <c r="AC202" s="51">
        <f>AB202*C202/1000</f>
        <v>383449.188</v>
      </c>
      <c r="AD202" s="52"/>
      <c r="AE202" s="53"/>
      <c r="AF202" s="11"/>
      <c r="AG202" s="11"/>
      <c r="AH202" s="11"/>
      <c r="AI202" s="11"/>
      <c r="AJ202" s="11"/>
      <c r="AK202" s="11"/>
      <c r="AL202" s="11"/>
      <c r="AM202" s="11"/>
    </row>
    <row r="203" ht="15" customHeight="1">
      <c r="A203" t="s" s="6">
        <v>418</v>
      </c>
      <c r="B203" t="s" s="6">
        <v>18</v>
      </c>
      <c r="C203" s="7">
        <v>15.54</v>
      </c>
      <c r="D203" s="7">
        <v>0</v>
      </c>
      <c r="E203" s="7">
        <v>33.51</v>
      </c>
      <c r="F203" s="7">
        <v>33.51</v>
      </c>
      <c r="G203" s="7">
        <v>33.51</v>
      </c>
      <c r="H203" s="7"/>
      <c r="I203" s="8">
        <f>IF(C203=E203,0,1)</f>
        <v>1</v>
      </c>
      <c r="J203" s="9">
        <v>5904815861</v>
      </c>
      <c r="K203" s="9">
        <f>J203*C203/1000</f>
        <v>91760838.47994</v>
      </c>
      <c r="L203" s="9">
        <v>721683418</v>
      </c>
      <c r="M203" s="9">
        <v>366845200</v>
      </c>
      <c r="N203" s="9">
        <v>395020130</v>
      </c>
      <c r="O203" s="9">
        <f>L203+M203+N203</f>
        <v>1483548748</v>
      </c>
      <c r="P203" s="47">
        <f>O203*E203/1000</f>
        <v>49713718.54548</v>
      </c>
      <c r="Q203" s="9">
        <v>7388364609</v>
      </c>
      <c r="R203" s="10">
        <v>79.9205</v>
      </c>
      <c r="S203" s="10">
        <v>20.0795</v>
      </c>
      <c r="T203" s="41"/>
      <c r="U203" s="11">
        <f>IF(I203=1,O203,0)</f>
        <v>1483548748</v>
      </c>
      <c r="V203" s="48">
        <f>E203*U203/1000</f>
        <v>49713718.54548</v>
      </c>
      <c r="W203" s="49">
        <f>IF(I203=1,J203,0)</f>
        <v>5904815861</v>
      </c>
      <c r="X203" s="48">
        <f>W203*C203/1000</f>
        <v>91760838.47994</v>
      </c>
      <c r="Y203" s="50"/>
      <c r="Z203" s="49">
        <f>IF(I203=0,O203,0)</f>
        <v>0</v>
      </c>
      <c r="AA203" s="49">
        <f>Z203*E203/1000</f>
        <v>0</v>
      </c>
      <c r="AB203" s="49">
        <f>IF(I203=0,J203,0)</f>
        <v>0</v>
      </c>
      <c r="AC203" s="51">
        <f>AB203*C203/1000</f>
        <v>0</v>
      </c>
      <c r="AD203" s="52"/>
      <c r="AE203" s="53"/>
      <c r="AF203" s="11"/>
      <c r="AG203" s="11"/>
      <c r="AH203" s="11"/>
      <c r="AI203" s="11"/>
      <c r="AJ203" s="11"/>
      <c r="AK203" s="11"/>
      <c r="AL203" s="11"/>
      <c r="AM203" s="11"/>
    </row>
    <row r="204" ht="15" customHeight="1">
      <c r="A204" t="s" s="6">
        <v>420</v>
      </c>
      <c r="B204" t="s" s="6">
        <v>18</v>
      </c>
      <c r="C204" s="7">
        <v>16.25</v>
      </c>
      <c r="D204" s="7">
        <v>0</v>
      </c>
      <c r="E204" s="7">
        <v>16.25</v>
      </c>
      <c r="F204" s="7">
        <v>16.25</v>
      </c>
      <c r="G204" s="7">
        <v>16.25</v>
      </c>
      <c r="H204" s="7"/>
      <c r="I204" s="8">
        <f>IF(C204=E204,0,1)</f>
        <v>0</v>
      </c>
      <c r="J204" s="9">
        <v>118932645</v>
      </c>
      <c r="K204" s="9">
        <f>J204*C204/1000</f>
        <v>1932655.48125</v>
      </c>
      <c r="L204" s="9">
        <v>5559161</v>
      </c>
      <c r="M204" s="9">
        <v>555673</v>
      </c>
      <c r="N204" s="9">
        <v>6179116</v>
      </c>
      <c r="O204" s="9">
        <f>L204+M204+N204</f>
        <v>12293950</v>
      </c>
      <c r="P204" s="47">
        <f>O204*E204/1000</f>
        <v>199776.6875</v>
      </c>
      <c r="Q204" s="9">
        <v>131226595</v>
      </c>
      <c r="R204" s="10">
        <v>90.6315</v>
      </c>
      <c r="S204" s="10">
        <v>9.368499999999999</v>
      </c>
      <c r="T204" s="41"/>
      <c r="U204" s="11">
        <f>IF(I204=1,O204,0)</f>
        <v>0</v>
      </c>
      <c r="V204" s="48">
        <f>E204*U204/1000</f>
        <v>0</v>
      </c>
      <c r="W204" s="49">
        <f>IF(I204=1,J204,0)</f>
        <v>0</v>
      </c>
      <c r="X204" s="48">
        <f>W204*C204/1000</f>
        <v>0</v>
      </c>
      <c r="Y204" s="50"/>
      <c r="Z204" s="49">
        <f>IF(I204=0,O204,0)</f>
        <v>12293950</v>
      </c>
      <c r="AA204" s="49">
        <f>Z204*E204/1000</f>
        <v>199776.6875</v>
      </c>
      <c r="AB204" s="49">
        <f>IF(I204=0,J204,0)</f>
        <v>118932645</v>
      </c>
      <c r="AC204" s="51">
        <f>AB204*C204/1000</f>
        <v>1932655.48125</v>
      </c>
      <c r="AD204" s="52"/>
      <c r="AE204" s="53"/>
      <c r="AF204" s="11"/>
      <c r="AG204" s="11"/>
      <c r="AH204" s="11"/>
      <c r="AI204" s="11"/>
      <c r="AJ204" s="11"/>
      <c r="AK204" s="11"/>
      <c r="AL204" s="11"/>
      <c r="AM204" s="11"/>
    </row>
    <row r="205" ht="15" customHeight="1">
      <c r="A205" t="s" s="6">
        <v>422</v>
      </c>
      <c r="B205" t="s" s="6">
        <v>18</v>
      </c>
      <c r="C205" s="7">
        <v>9.300000000000001</v>
      </c>
      <c r="D205" s="7">
        <v>0</v>
      </c>
      <c r="E205" s="7">
        <v>9.300000000000001</v>
      </c>
      <c r="F205" s="7">
        <v>9.300000000000001</v>
      </c>
      <c r="G205" s="7">
        <v>9.300000000000001</v>
      </c>
      <c r="H205" s="7"/>
      <c r="I205" s="8">
        <f>IF(C205=E205,0,1)</f>
        <v>0</v>
      </c>
      <c r="J205" s="9">
        <v>555656161</v>
      </c>
      <c r="K205" s="9">
        <f>J205*C205/1000</f>
        <v>5167602.2973</v>
      </c>
      <c r="L205" s="9">
        <v>21246719</v>
      </c>
      <c r="M205" s="9">
        <v>2589830</v>
      </c>
      <c r="N205" s="9">
        <v>7980090</v>
      </c>
      <c r="O205" s="9">
        <f>L205+M205+N205</f>
        <v>31816639</v>
      </c>
      <c r="P205" s="47">
        <f>O205*E205/1000</f>
        <v>295894.7427</v>
      </c>
      <c r="Q205" s="9">
        <v>587472800</v>
      </c>
      <c r="R205" s="10">
        <v>94.5842</v>
      </c>
      <c r="S205" s="10">
        <v>5.4158</v>
      </c>
      <c r="T205" s="41"/>
      <c r="U205" s="11">
        <f>IF(I205=1,O205,0)</f>
        <v>0</v>
      </c>
      <c r="V205" s="48">
        <f>E205*U205/1000</f>
        <v>0</v>
      </c>
      <c r="W205" s="49">
        <f>IF(I205=1,J205,0)</f>
        <v>0</v>
      </c>
      <c r="X205" s="48">
        <f>W205*C205/1000</f>
        <v>0</v>
      </c>
      <c r="Y205" s="50"/>
      <c r="Z205" s="49">
        <f>IF(I205=0,O205,0)</f>
        <v>31816639</v>
      </c>
      <c r="AA205" s="49">
        <f>Z205*E205/1000</f>
        <v>295894.7427</v>
      </c>
      <c r="AB205" s="49">
        <f>IF(I205=0,J205,0)</f>
        <v>555656161</v>
      </c>
      <c r="AC205" s="51">
        <f>AB205*C205/1000</f>
        <v>5167602.2973</v>
      </c>
      <c r="AD205" s="52"/>
      <c r="AE205" s="53"/>
      <c r="AF205" s="11"/>
      <c r="AG205" s="11"/>
      <c r="AH205" s="11"/>
      <c r="AI205" s="11"/>
      <c r="AJ205" s="11"/>
      <c r="AK205" s="11"/>
      <c r="AL205" s="11"/>
      <c r="AM205" s="11"/>
    </row>
    <row r="206" ht="15" customHeight="1">
      <c r="A206" t="s" s="6">
        <v>424</v>
      </c>
      <c r="B206" t="s" s="6">
        <v>18</v>
      </c>
      <c r="C206" s="7">
        <v>18.92</v>
      </c>
      <c r="D206" s="7">
        <v>0</v>
      </c>
      <c r="E206" s="7">
        <v>18.92</v>
      </c>
      <c r="F206" s="7">
        <v>18.92</v>
      </c>
      <c r="G206" s="7">
        <v>18.92</v>
      </c>
      <c r="H206" s="7"/>
      <c r="I206" s="8">
        <f>IF(C206=E206,0,1)</f>
        <v>0</v>
      </c>
      <c r="J206" s="9">
        <v>116518887</v>
      </c>
      <c r="K206" s="9">
        <f>J206*C206/1000</f>
        <v>2204537.34204</v>
      </c>
      <c r="L206" s="9">
        <v>1683241</v>
      </c>
      <c r="M206" s="9">
        <v>965700</v>
      </c>
      <c r="N206" s="9">
        <v>9467372</v>
      </c>
      <c r="O206" s="9">
        <f>L206+M206+N206</f>
        <v>12116313</v>
      </c>
      <c r="P206" s="47">
        <f>O206*E206/1000</f>
        <v>229240.64196</v>
      </c>
      <c r="Q206" s="9">
        <v>128635200</v>
      </c>
      <c r="R206" s="10">
        <v>90.5809</v>
      </c>
      <c r="S206" s="10">
        <v>9.4191</v>
      </c>
      <c r="T206" s="41"/>
      <c r="U206" s="11">
        <f>IF(I206=1,O206,0)</f>
        <v>0</v>
      </c>
      <c r="V206" s="48">
        <f>E206*U206/1000</f>
        <v>0</v>
      </c>
      <c r="W206" s="49">
        <f>IF(I206=1,J206,0)</f>
        <v>0</v>
      </c>
      <c r="X206" s="48">
        <f>W206*C206/1000</f>
        <v>0</v>
      </c>
      <c r="Y206" s="50"/>
      <c r="Z206" s="49">
        <f>IF(I206=0,O206,0)</f>
        <v>12116313</v>
      </c>
      <c r="AA206" s="49">
        <f>Z206*E206/1000</f>
        <v>229240.64196</v>
      </c>
      <c r="AB206" s="49">
        <f>IF(I206=0,J206,0)</f>
        <v>116518887</v>
      </c>
      <c r="AC206" s="51">
        <f>AB206*C206/1000</f>
        <v>2204537.34204</v>
      </c>
      <c r="AD206" s="52"/>
      <c r="AE206" s="53"/>
      <c r="AF206" s="11"/>
      <c r="AG206" s="11"/>
      <c r="AH206" s="11"/>
      <c r="AI206" s="11"/>
      <c r="AJ206" s="11"/>
      <c r="AK206" s="11"/>
      <c r="AL206" s="11"/>
      <c r="AM206" s="11"/>
    </row>
    <row r="207" ht="15" customHeight="1">
      <c r="A207" t="s" s="6">
        <v>426</v>
      </c>
      <c r="B207" t="s" s="6">
        <v>18</v>
      </c>
      <c r="C207" s="7">
        <v>9.73</v>
      </c>
      <c r="D207" s="7">
        <v>0</v>
      </c>
      <c r="E207" s="7">
        <v>9.73</v>
      </c>
      <c r="F207" s="7">
        <v>9.73</v>
      </c>
      <c r="G207" s="7">
        <v>9.73</v>
      </c>
      <c r="H207" s="7"/>
      <c r="I207" s="8">
        <f>IF(C207=E207,0,1)</f>
        <v>0</v>
      </c>
      <c r="J207" s="9">
        <v>1822760398</v>
      </c>
      <c r="K207" s="9">
        <f>J207*C207/1000</f>
        <v>17735458.67254</v>
      </c>
      <c r="L207" s="9">
        <v>50819943</v>
      </c>
      <c r="M207" s="9">
        <v>3493000</v>
      </c>
      <c r="N207" s="9">
        <v>36086986</v>
      </c>
      <c r="O207" s="9">
        <f>L207+M207+N207</f>
        <v>90399929</v>
      </c>
      <c r="P207" s="47">
        <f>O207*E207/1000</f>
        <v>879591.30917</v>
      </c>
      <c r="Q207" s="9">
        <v>1913160327</v>
      </c>
      <c r="R207" s="10">
        <v>95.2748</v>
      </c>
      <c r="S207" s="10">
        <v>4.7252</v>
      </c>
      <c r="T207" s="41"/>
      <c r="U207" s="11">
        <f>IF(I207=1,O207,0)</f>
        <v>0</v>
      </c>
      <c r="V207" s="48">
        <f>E207*U207/1000</f>
        <v>0</v>
      </c>
      <c r="W207" s="49">
        <f>IF(I207=1,J207,0)</f>
        <v>0</v>
      </c>
      <c r="X207" s="48">
        <f>W207*C207/1000</f>
        <v>0</v>
      </c>
      <c r="Y207" s="50"/>
      <c r="Z207" s="49">
        <f>IF(I207=0,O207,0)</f>
        <v>90399929</v>
      </c>
      <c r="AA207" s="49">
        <f>Z207*E207/1000</f>
        <v>879591.30917</v>
      </c>
      <c r="AB207" s="49">
        <f>IF(I207=0,J207,0)</f>
        <v>1822760398</v>
      </c>
      <c r="AC207" s="51">
        <f>AB207*C207/1000</f>
        <v>17735458.67254</v>
      </c>
      <c r="AD207" s="52"/>
      <c r="AE207" s="53"/>
      <c r="AF207" s="11"/>
      <c r="AG207" s="11"/>
      <c r="AH207" s="11"/>
      <c r="AI207" s="11"/>
      <c r="AJ207" s="11"/>
      <c r="AK207" s="11"/>
      <c r="AL207" s="11"/>
      <c r="AM207" s="11"/>
    </row>
    <row r="208" ht="15" customHeight="1">
      <c r="A208" t="s" s="6">
        <v>428</v>
      </c>
      <c r="B208" t="s" s="6">
        <v>18</v>
      </c>
      <c r="C208" s="7">
        <v>12.01</v>
      </c>
      <c r="D208" s="7">
        <v>12.01</v>
      </c>
      <c r="E208" s="7">
        <v>12.01</v>
      </c>
      <c r="F208" s="7">
        <v>12.01</v>
      </c>
      <c r="G208" s="7">
        <v>12.01</v>
      </c>
      <c r="H208" s="7"/>
      <c r="I208" s="8">
        <f>IF(C208=E208,0,1)</f>
        <v>0</v>
      </c>
      <c r="J208" s="9">
        <v>4652574162</v>
      </c>
      <c r="K208" s="9">
        <f>J208*C208/1000</f>
        <v>55877415.68562</v>
      </c>
      <c r="L208" s="9">
        <v>355977538</v>
      </c>
      <c r="M208" s="9">
        <v>215433200</v>
      </c>
      <c r="N208" s="9">
        <v>68182343</v>
      </c>
      <c r="O208" s="9">
        <f>L208+M208+N208</f>
        <v>639593081</v>
      </c>
      <c r="P208" s="47">
        <f>O208*E208/1000</f>
        <v>7681512.90281</v>
      </c>
      <c r="Q208" s="9">
        <v>5292427743</v>
      </c>
      <c r="R208" s="10">
        <v>87.9149</v>
      </c>
      <c r="S208" s="10">
        <v>12.0851</v>
      </c>
      <c r="T208" s="41"/>
      <c r="U208" s="11">
        <f>IF(I208=1,O208,0)</f>
        <v>0</v>
      </c>
      <c r="V208" s="48">
        <f>E208*U208/1000</f>
        <v>0</v>
      </c>
      <c r="W208" s="49">
        <f>IF(I208=1,J208,0)</f>
        <v>0</v>
      </c>
      <c r="X208" s="48">
        <f>W208*C208/1000</f>
        <v>0</v>
      </c>
      <c r="Y208" s="50"/>
      <c r="Z208" s="49">
        <f>IF(I208=0,O208,0)</f>
        <v>639593081</v>
      </c>
      <c r="AA208" s="49">
        <f>Z208*E208/1000</f>
        <v>7681512.90281</v>
      </c>
      <c r="AB208" s="49">
        <f>IF(I208=0,J208,0)</f>
        <v>4652574162</v>
      </c>
      <c r="AC208" s="51">
        <f>AB208*C208/1000</f>
        <v>55877415.68562</v>
      </c>
      <c r="AD208" s="52"/>
      <c r="AE208" s="53"/>
      <c r="AF208" s="11"/>
      <c r="AG208" s="11"/>
      <c r="AH208" s="11"/>
      <c r="AI208" s="11"/>
      <c r="AJ208" s="11"/>
      <c r="AK208" s="11"/>
      <c r="AL208" s="11"/>
      <c r="AM208" s="11"/>
    </row>
    <row r="209" ht="15" customHeight="1">
      <c r="A209" t="s" s="6">
        <v>430</v>
      </c>
      <c r="B209" t="s" s="6">
        <v>18</v>
      </c>
      <c r="C209" s="7">
        <v>10.52</v>
      </c>
      <c r="D209" s="7">
        <v>0</v>
      </c>
      <c r="E209" s="7">
        <v>19.95</v>
      </c>
      <c r="F209" s="7">
        <v>19.95</v>
      </c>
      <c r="G209" s="7">
        <v>19.95</v>
      </c>
      <c r="H209" s="7"/>
      <c r="I209" s="8">
        <f>IF(C209=E209,0,1)</f>
        <v>1</v>
      </c>
      <c r="J209" s="9">
        <v>31078907345</v>
      </c>
      <c r="K209" s="9">
        <f>J209*C209/1000</f>
        <v>326950105.2694</v>
      </c>
      <c r="L209" s="9">
        <v>2591419555</v>
      </c>
      <c r="M209" s="9">
        <v>199872600</v>
      </c>
      <c r="N209" s="9">
        <v>484176000</v>
      </c>
      <c r="O209" s="9">
        <f>L209+M209+N209</f>
        <v>3275468155</v>
      </c>
      <c r="P209" s="47">
        <f>O209*E209/1000</f>
        <v>65345589.69225</v>
      </c>
      <c r="Q209" s="9">
        <v>34354375500</v>
      </c>
      <c r="R209" s="10">
        <v>90.46559999999999</v>
      </c>
      <c r="S209" s="10">
        <v>9.5344</v>
      </c>
      <c r="T209" s="41"/>
      <c r="U209" s="11">
        <f>IF(I209=1,O209,0)</f>
        <v>3275468155</v>
      </c>
      <c r="V209" s="48">
        <f>E209*U209/1000</f>
        <v>65345589.69225</v>
      </c>
      <c r="W209" s="49">
        <f>IF(I209=1,J209,0)</f>
        <v>31078907345</v>
      </c>
      <c r="X209" s="48">
        <f>W209*C209/1000</f>
        <v>326950105.2694</v>
      </c>
      <c r="Y209" s="50"/>
      <c r="Z209" s="49">
        <f>IF(I209=0,O209,0)</f>
        <v>0</v>
      </c>
      <c r="AA209" s="49">
        <f>Z209*E209/1000</f>
        <v>0</v>
      </c>
      <c r="AB209" s="49">
        <f>IF(I209=0,J209,0)</f>
        <v>0</v>
      </c>
      <c r="AC209" s="51">
        <f>AB209*C209/1000</f>
        <v>0</v>
      </c>
      <c r="AD209" s="52"/>
      <c r="AE209" s="53"/>
      <c r="AF209" s="11"/>
      <c r="AG209" s="11"/>
      <c r="AH209" s="11"/>
      <c r="AI209" s="11"/>
      <c r="AJ209" s="11"/>
      <c r="AK209" s="11"/>
      <c r="AL209" s="11"/>
      <c r="AM209" s="11"/>
    </row>
    <row r="210" ht="15" customHeight="1">
      <c r="A210" t="s" s="6">
        <v>432</v>
      </c>
      <c r="B210" t="s" s="6">
        <v>18</v>
      </c>
      <c r="C210" s="7">
        <v>18.2</v>
      </c>
      <c r="D210" s="7">
        <v>18.2</v>
      </c>
      <c r="E210" s="7">
        <v>18.2</v>
      </c>
      <c r="F210" s="7">
        <v>18.2</v>
      </c>
      <c r="G210" s="7">
        <v>18.2</v>
      </c>
      <c r="H210" s="7"/>
      <c r="I210" s="8">
        <f>IF(C210=E210,0,1)</f>
        <v>0</v>
      </c>
      <c r="J210" s="9">
        <v>1888531122</v>
      </c>
      <c r="K210" s="9">
        <f>J210*C210/1000</f>
        <v>34371266.4204</v>
      </c>
      <c r="L210" s="9">
        <v>81264198</v>
      </c>
      <c r="M210" s="9">
        <v>18594600</v>
      </c>
      <c r="N210" s="9">
        <v>48813080</v>
      </c>
      <c r="O210" s="9">
        <f>L210+M210+N210</f>
        <v>148671878</v>
      </c>
      <c r="P210" s="47">
        <f>O210*E210/1000</f>
        <v>2705828.1796</v>
      </c>
      <c r="Q210" s="9">
        <v>2038053400</v>
      </c>
      <c r="R210" s="10">
        <v>92.7052</v>
      </c>
      <c r="S210" s="10">
        <v>7.2948</v>
      </c>
      <c r="T210" s="41"/>
      <c r="U210" s="11">
        <f>IF(I210=1,O210,0)</f>
        <v>0</v>
      </c>
      <c r="V210" s="48">
        <f>E210*U210/1000</f>
        <v>0</v>
      </c>
      <c r="W210" s="49">
        <f>IF(I210=1,J210,0)</f>
        <v>0</v>
      </c>
      <c r="X210" s="48">
        <f>W210*C210/1000</f>
        <v>0</v>
      </c>
      <c r="Y210" s="50"/>
      <c r="Z210" s="49">
        <f>IF(I210=0,O210,0)</f>
        <v>148671878</v>
      </c>
      <c r="AA210" s="49">
        <f>Z210*E210/1000</f>
        <v>2705828.1796</v>
      </c>
      <c r="AB210" s="49">
        <f>IF(I210=0,J210,0)</f>
        <v>1888531122</v>
      </c>
      <c r="AC210" s="51">
        <f>AB210*C210/1000</f>
        <v>34371266.4204</v>
      </c>
      <c r="AD210" s="52"/>
      <c r="AE210" s="53"/>
      <c r="AF210" s="11"/>
      <c r="AG210" s="11"/>
      <c r="AH210" s="11"/>
      <c r="AI210" s="11"/>
      <c r="AJ210" s="11"/>
      <c r="AK210" s="11"/>
      <c r="AL210" s="11"/>
      <c r="AM210" s="11"/>
    </row>
    <row r="211" ht="15" customHeight="1">
      <c r="A211" t="s" s="6">
        <v>434</v>
      </c>
      <c r="B211" t="s" s="6">
        <v>18</v>
      </c>
      <c r="C211" s="7">
        <v>18.53</v>
      </c>
      <c r="D211" s="7">
        <v>0</v>
      </c>
      <c r="E211" s="7">
        <v>39.26</v>
      </c>
      <c r="F211" s="7">
        <v>39.26</v>
      </c>
      <c r="G211" s="7">
        <v>39.26</v>
      </c>
      <c r="H211" s="7"/>
      <c r="I211" s="8">
        <f>IF(C211=E211,0,1)</f>
        <v>1</v>
      </c>
      <c r="J211" s="9">
        <v>658062492</v>
      </c>
      <c r="K211" s="9">
        <f>J211*C211/1000</f>
        <v>12193897.97676</v>
      </c>
      <c r="L211" s="9">
        <v>119755771</v>
      </c>
      <c r="M211" s="9">
        <v>24997700</v>
      </c>
      <c r="N211" s="9">
        <v>55755268</v>
      </c>
      <c r="O211" s="9">
        <f>L211+M211+N211</f>
        <v>200508739</v>
      </c>
      <c r="P211" s="47">
        <f>O211*E211/1000</f>
        <v>7871973.09314</v>
      </c>
      <c r="Q211" s="9">
        <v>858571231</v>
      </c>
      <c r="R211" s="10">
        <v>76.64619999999999</v>
      </c>
      <c r="S211" s="10">
        <v>23.3538</v>
      </c>
      <c r="T211" s="41"/>
      <c r="U211" s="11">
        <f>IF(I211=1,O211,0)</f>
        <v>200508739</v>
      </c>
      <c r="V211" s="48">
        <f>E211*U211/1000</f>
        <v>7871973.09314</v>
      </c>
      <c r="W211" s="49">
        <f>IF(I211=1,J211,0)</f>
        <v>658062492</v>
      </c>
      <c r="X211" s="48">
        <f>W211*C211/1000</f>
        <v>12193897.97676</v>
      </c>
      <c r="Y211" s="50"/>
      <c r="Z211" s="49">
        <f>IF(I211=0,O211,0)</f>
        <v>0</v>
      </c>
      <c r="AA211" s="49">
        <f>Z211*E211/1000</f>
        <v>0</v>
      </c>
      <c r="AB211" s="49">
        <f>IF(I211=0,J211,0)</f>
        <v>0</v>
      </c>
      <c r="AC211" s="51">
        <f>AB211*C211/1000</f>
        <v>0</v>
      </c>
      <c r="AD211" s="52"/>
      <c r="AE211" s="53"/>
      <c r="AF211" s="11"/>
      <c r="AG211" s="11"/>
      <c r="AH211" s="11"/>
      <c r="AI211" s="11"/>
      <c r="AJ211" s="11"/>
      <c r="AK211" s="11"/>
      <c r="AL211" s="11"/>
      <c r="AM211" s="11"/>
    </row>
    <row r="212" ht="15" customHeight="1">
      <c r="A212" t="s" s="6">
        <v>436</v>
      </c>
      <c r="B212" t="s" s="6">
        <v>18</v>
      </c>
      <c r="C212" s="7">
        <v>13.53</v>
      </c>
      <c r="D212" s="7">
        <v>0</v>
      </c>
      <c r="E212" s="7">
        <v>18.73</v>
      </c>
      <c r="F212" s="7">
        <v>18.73</v>
      </c>
      <c r="G212" s="7">
        <v>18.73</v>
      </c>
      <c r="H212" s="7"/>
      <c r="I212" s="8">
        <f>IF(C212=E212,0,1)</f>
        <v>1</v>
      </c>
      <c r="J212" s="9">
        <v>5140468190</v>
      </c>
      <c r="K212" s="9">
        <f>J212*C212/1000</f>
        <v>69550534.6107</v>
      </c>
      <c r="L212" s="9">
        <v>378446011</v>
      </c>
      <c r="M212" s="9">
        <v>186435900</v>
      </c>
      <c r="N212" s="9">
        <v>180290740</v>
      </c>
      <c r="O212" s="9">
        <f>L212+M212+N212</f>
        <v>745172651</v>
      </c>
      <c r="P212" s="47">
        <f>O212*E212/1000</f>
        <v>13957083.75323</v>
      </c>
      <c r="Q212" s="9">
        <v>5885640841</v>
      </c>
      <c r="R212" s="10">
        <v>87.3391</v>
      </c>
      <c r="S212" s="10">
        <v>12.6609</v>
      </c>
      <c r="T212" s="41"/>
      <c r="U212" s="11">
        <f>IF(I212=1,O212,0)</f>
        <v>745172651</v>
      </c>
      <c r="V212" s="48">
        <f>E212*U212/1000</f>
        <v>13957083.75323</v>
      </c>
      <c r="W212" s="49">
        <f>IF(I212=1,J212,0)</f>
        <v>5140468190</v>
      </c>
      <c r="X212" s="48">
        <f>W212*C212/1000</f>
        <v>69550534.6107</v>
      </c>
      <c r="Y212" s="50"/>
      <c r="Z212" s="49">
        <f>IF(I212=0,O212,0)</f>
        <v>0</v>
      </c>
      <c r="AA212" s="49">
        <f>Z212*E212/1000</f>
        <v>0</v>
      </c>
      <c r="AB212" s="49">
        <f>IF(I212=0,J212,0)</f>
        <v>0</v>
      </c>
      <c r="AC212" s="51">
        <f>AB212*C212/1000</f>
        <v>0</v>
      </c>
      <c r="AD212" s="52"/>
      <c r="AE212" s="53"/>
      <c r="AF212" s="11"/>
      <c r="AG212" s="11"/>
      <c r="AH212" s="11"/>
      <c r="AI212" s="11"/>
      <c r="AJ212" s="11"/>
      <c r="AK212" s="11"/>
      <c r="AL212" s="11"/>
      <c r="AM212" s="11"/>
    </row>
    <row r="213" ht="15" customHeight="1">
      <c r="A213" t="s" s="6">
        <v>438</v>
      </c>
      <c r="B213" t="s" s="6">
        <v>18</v>
      </c>
      <c r="C213" s="7">
        <v>13.93</v>
      </c>
      <c r="D213" s="7">
        <v>0</v>
      </c>
      <c r="E213" s="7">
        <v>17.06</v>
      </c>
      <c r="F213" s="7">
        <v>17.06</v>
      </c>
      <c r="G213" s="7">
        <v>17.04</v>
      </c>
      <c r="H213" s="7"/>
      <c r="I213" s="8">
        <f>IF(C213=E213,0,1)</f>
        <v>1</v>
      </c>
      <c r="J213" s="9">
        <v>3796132925</v>
      </c>
      <c r="K213" s="9">
        <f>J213*C213/1000</f>
        <v>52880131.64525</v>
      </c>
      <c r="L213" s="9">
        <v>558979475</v>
      </c>
      <c r="M213" s="9">
        <v>107509300</v>
      </c>
      <c r="N213" s="9">
        <v>77116970</v>
      </c>
      <c r="O213" s="9">
        <f>L213+M213+N213</f>
        <v>743605745</v>
      </c>
      <c r="P213" s="47">
        <f>O213*E213/1000</f>
        <v>12685914.0097</v>
      </c>
      <c r="Q213" s="9">
        <v>4539738670</v>
      </c>
      <c r="R213" s="10">
        <v>83.62009999999999</v>
      </c>
      <c r="S213" s="10">
        <v>16.3799</v>
      </c>
      <c r="T213" s="41"/>
      <c r="U213" s="11">
        <f>IF(I213=1,O213,0)</f>
        <v>743605745</v>
      </c>
      <c r="V213" s="48">
        <f>E213*U213/1000</f>
        <v>12685914.0097</v>
      </c>
      <c r="W213" s="49">
        <f>IF(I213=1,J213,0)</f>
        <v>3796132925</v>
      </c>
      <c r="X213" s="48">
        <f>W213*C213/1000</f>
        <v>52880131.64525</v>
      </c>
      <c r="Y213" s="50"/>
      <c r="Z213" s="49">
        <f>IF(I213=0,O213,0)</f>
        <v>0</v>
      </c>
      <c r="AA213" s="49">
        <f>Z213*E213/1000</f>
        <v>0</v>
      </c>
      <c r="AB213" s="49">
        <f>IF(I213=0,J213,0)</f>
        <v>0</v>
      </c>
      <c r="AC213" s="51">
        <f>AB213*C213/1000</f>
        <v>0</v>
      </c>
      <c r="AD213" s="52"/>
      <c r="AE213" s="53"/>
      <c r="AF213" s="11"/>
      <c r="AG213" s="11"/>
      <c r="AH213" s="11"/>
      <c r="AI213" s="11"/>
      <c r="AJ213" s="11"/>
      <c r="AK213" s="11"/>
      <c r="AL213" s="11"/>
      <c r="AM213" s="11"/>
    </row>
    <row r="214" ht="15" customHeight="1">
      <c r="A214" t="s" s="6">
        <v>440</v>
      </c>
      <c r="B214" t="s" s="6">
        <v>18</v>
      </c>
      <c r="C214" s="7">
        <v>14.86</v>
      </c>
      <c r="D214" s="7">
        <v>0</v>
      </c>
      <c r="E214" s="7">
        <v>14.86</v>
      </c>
      <c r="F214" s="7">
        <v>14.86</v>
      </c>
      <c r="G214" s="7">
        <v>14.86</v>
      </c>
      <c r="H214" s="7"/>
      <c r="I214" s="8">
        <f>IF(C214=E214,0,1)</f>
        <v>0</v>
      </c>
      <c r="J214" s="9">
        <v>450466617</v>
      </c>
      <c r="K214" s="9">
        <f>J214*C214/1000</f>
        <v>6693933.92862</v>
      </c>
      <c r="L214" s="9">
        <v>17283764</v>
      </c>
      <c r="M214" s="9">
        <v>14749220</v>
      </c>
      <c r="N214" s="9">
        <v>34849421</v>
      </c>
      <c r="O214" s="9">
        <f>L214+M214+N214</f>
        <v>66882405</v>
      </c>
      <c r="P214" s="47">
        <f>O214*E214/1000</f>
        <v>993872.5383</v>
      </c>
      <c r="Q214" s="9">
        <v>517349022</v>
      </c>
      <c r="R214" s="10">
        <v>87.07210000000001</v>
      </c>
      <c r="S214" s="10">
        <v>12.9279</v>
      </c>
      <c r="T214" s="41"/>
      <c r="U214" s="11">
        <f>IF(I214=1,O214,0)</f>
        <v>0</v>
      </c>
      <c r="V214" s="48">
        <f>E214*U214/1000</f>
        <v>0</v>
      </c>
      <c r="W214" s="49">
        <f>IF(I214=1,J214,0)</f>
        <v>0</v>
      </c>
      <c r="X214" s="48">
        <f>W214*C214/1000</f>
        <v>0</v>
      </c>
      <c r="Y214" s="50"/>
      <c r="Z214" s="49">
        <f>IF(I214=0,O214,0)</f>
        <v>66882405</v>
      </c>
      <c r="AA214" s="49">
        <f>Z214*E214/1000</f>
        <v>993872.5383</v>
      </c>
      <c r="AB214" s="49">
        <f>IF(I214=0,J214,0)</f>
        <v>450466617</v>
      </c>
      <c r="AC214" s="51">
        <f>AB214*C214/1000</f>
        <v>6693933.92862</v>
      </c>
      <c r="AD214" s="52"/>
      <c r="AE214" s="53"/>
      <c r="AF214" s="11"/>
      <c r="AG214" s="11"/>
      <c r="AH214" s="11"/>
      <c r="AI214" s="11"/>
      <c r="AJ214" s="11"/>
      <c r="AK214" s="11"/>
      <c r="AL214" s="11"/>
      <c r="AM214" s="11"/>
    </row>
    <row r="215" ht="15" customHeight="1">
      <c r="A215" t="s" s="6">
        <v>442</v>
      </c>
      <c r="B215" t="s" s="6">
        <v>18</v>
      </c>
      <c r="C215" s="7">
        <v>15</v>
      </c>
      <c r="D215" s="7">
        <v>0</v>
      </c>
      <c r="E215" s="7">
        <v>15</v>
      </c>
      <c r="F215" s="7">
        <v>15</v>
      </c>
      <c r="G215" s="7">
        <v>15</v>
      </c>
      <c r="H215" s="7"/>
      <c r="I215" s="8">
        <f>IF(C215=E215,0,1)</f>
        <v>0</v>
      </c>
      <c r="J215" s="9">
        <v>3327247188</v>
      </c>
      <c r="K215" s="9">
        <f>J215*C215/1000</f>
        <v>49908707.82</v>
      </c>
      <c r="L215" s="9">
        <v>253498812</v>
      </c>
      <c r="M215" s="9">
        <v>165721700</v>
      </c>
      <c r="N215" s="9">
        <v>67532860</v>
      </c>
      <c r="O215" s="9">
        <f>L215+M215+N215</f>
        <v>486753372</v>
      </c>
      <c r="P215" s="47">
        <f>O215*E215/1000</f>
        <v>7301300.58</v>
      </c>
      <c r="Q215" s="9">
        <v>3814000560</v>
      </c>
      <c r="R215" s="10">
        <v>87.2377</v>
      </c>
      <c r="S215" s="10">
        <v>12.7623</v>
      </c>
      <c r="T215" s="41"/>
      <c r="U215" s="11">
        <f>IF(I215=1,O215,0)</f>
        <v>0</v>
      </c>
      <c r="V215" s="48">
        <f>E215*U215/1000</f>
        <v>0</v>
      </c>
      <c r="W215" s="49">
        <f>IF(I215=1,J215,0)</f>
        <v>0</v>
      </c>
      <c r="X215" s="48">
        <f>W215*C215/1000</f>
        <v>0</v>
      </c>
      <c r="Y215" s="50"/>
      <c r="Z215" s="49">
        <f>IF(I215=0,O215,0)</f>
        <v>486753372</v>
      </c>
      <c r="AA215" s="49">
        <f>Z215*E215/1000</f>
        <v>7301300.58</v>
      </c>
      <c r="AB215" s="49">
        <f>IF(I215=0,J215,0)</f>
        <v>3327247188</v>
      </c>
      <c r="AC215" s="51">
        <f>AB215*C215/1000</f>
        <v>49908707.82</v>
      </c>
      <c r="AD215" s="52"/>
      <c r="AE215" s="53"/>
      <c r="AF215" s="11"/>
      <c r="AG215" s="11"/>
      <c r="AH215" s="11"/>
      <c r="AI215" s="11"/>
      <c r="AJ215" s="11"/>
      <c r="AK215" s="11"/>
      <c r="AL215" s="11"/>
      <c r="AM215" s="11"/>
    </row>
    <row r="216" ht="15" customHeight="1">
      <c r="A216" t="s" s="6">
        <v>444</v>
      </c>
      <c r="B216" t="s" s="6">
        <v>18</v>
      </c>
      <c r="C216" s="7">
        <v>17.89</v>
      </c>
      <c r="D216" s="7">
        <v>0</v>
      </c>
      <c r="E216" s="7">
        <v>17.89</v>
      </c>
      <c r="F216" s="7">
        <v>17.89</v>
      </c>
      <c r="G216" s="7">
        <v>17.89</v>
      </c>
      <c r="H216" s="7"/>
      <c r="I216" s="8">
        <f>IF(C216=E216,0,1)</f>
        <v>0</v>
      </c>
      <c r="J216" s="9">
        <v>3177695139</v>
      </c>
      <c r="K216" s="9">
        <f>J216*C216/1000</f>
        <v>56848966.03671</v>
      </c>
      <c r="L216" s="9">
        <v>517692188</v>
      </c>
      <c r="M216" s="9">
        <v>113346767</v>
      </c>
      <c r="N216" s="9">
        <v>110038800</v>
      </c>
      <c r="O216" s="9">
        <f>L216+M216+N216</f>
        <v>741077755</v>
      </c>
      <c r="P216" s="47">
        <f>O216*E216/1000</f>
        <v>13257881.03695</v>
      </c>
      <c r="Q216" s="9">
        <v>3918772894</v>
      </c>
      <c r="R216" s="10">
        <v>81.089</v>
      </c>
      <c r="S216" s="10">
        <v>18.911</v>
      </c>
      <c r="T216" s="41"/>
      <c r="U216" s="11">
        <f>IF(I216=1,O216,0)</f>
        <v>0</v>
      </c>
      <c r="V216" s="48">
        <f>E216*U216/1000</f>
        <v>0</v>
      </c>
      <c r="W216" s="49">
        <f>IF(I216=1,J216,0)</f>
        <v>0</v>
      </c>
      <c r="X216" s="48">
        <f>W216*C216/1000</f>
        <v>0</v>
      </c>
      <c r="Y216" s="50"/>
      <c r="Z216" s="49">
        <f>IF(I216=0,O216,0)</f>
        <v>741077755</v>
      </c>
      <c r="AA216" s="49">
        <f>Z216*E216/1000</f>
        <v>13257881.03695</v>
      </c>
      <c r="AB216" s="49">
        <f>IF(I216=0,J216,0)</f>
        <v>3177695139</v>
      </c>
      <c r="AC216" s="51">
        <f>AB216*C216/1000</f>
        <v>56848966.03671</v>
      </c>
      <c r="AD216" s="52"/>
      <c r="AE216" s="53"/>
      <c r="AF216" s="11"/>
      <c r="AG216" s="11"/>
      <c r="AH216" s="11"/>
      <c r="AI216" s="11"/>
      <c r="AJ216" s="11"/>
      <c r="AK216" s="11"/>
      <c r="AL216" s="11"/>
      <c r="AM216" s="11"/>
    </row>
    <row r="217" ht="15" customHeight="1">
      <c r="A217" t="s" s="6">
        <v>446</v>
      </c>
      <c r="B217" t="s" s="6">
        <v>18</v>
      </c>
      <c r="C217" s="7">
        <v>16.49</v>
      </c>
      <c r="D217" s="7">
        <v>0</v>
      </c>
      <c r="E217" s="7">
        <v>16.49</v>
      </c>
      <c r="F217" s="7">
        <v>16.49</v>
      </c>
      <c r="G217" s="7">
        <v>16.49</v>
      </c>
      <c r="H217" s="7"/>
      <c r="I217" s="8">
        <f>IF(C217=E217,0,1)</f>
        <v>0</v>
      </c>
      <c r="J217" s="9">
        <v>2477238501</v>
      </c>
      <c r="K217" s="9">
        <f>J217*C217/1000</f>
        <v>40849662.88149</v>
      </c>
      <c r="L217" s="9">
        <v>358896411</v>
      </c>
      <c r="M217" s="9">
        <v>432581490</v>
      </c>
      <c r="N217" s="9">
        <v>110860060</v>
      </c>
      <c r="O217" s="9">
        <f>L217+M217+N217</f>
        <v>902337961</v>
      </c>
      <c r="P217" s="47">
        <f>O217*E217/1000</f>
        <v>14879552.97689</v>
      </c>
      <c r="Q217" s="9">
        <v>3379576462</v>
      </c>
      <c r="R217" s="10">
        <v>73.30029999999999</v>
      </c>
      <c r="S217" s="10">
        <v>26.6997</v>
      </c>
      <c r="T217" s="41"/>
      <c r="U217" s="11">
        <f>IF(I217=1,O217,0)</f>
        <v>0</v>
      </c>
      <c r="V217" s="48">
        <f>E217*U217/1000</f>
        <v>0</v>
      </c>
      <c r="W217" s="49">
        <f>IF(I217=1,J217,0)</f>
        <v>0</v>
      </c>
      <c r="X217" s="48">
        <f>W217*C217/1000</f>
        <v>0</v>
      </c>
      <c r="Y217" s="50"/>
      <c r="Z217" s="49">
        <f>IF(I217=0,O217,0)</f>
        <v>902337961</v>
      </c>
      <c r="AA217" s="49">
        <f>Z217*E217/1000</f>
        <v>14879552.97689</v>
      </c>
      <c r="AB217" s="49">
        <f>IF(I217=0,J217,0)</f>
        <v>2477238501</v>
      </c>
      <c r="AC217" s="51">
        <f>AB217*C217/1000</f>
        <v>40849662.88149</v>
      </c>
      <c r="AD217" s="52"/>
      <c r="AE217" s="53"/>
      <c r="AF217" s="11"/>
      <c r="AG217" s="11"/>
      <c r="AH217" s="11"/>
      <c r="AI217" s="11"/>
      <c r="AJ217" s="11"/>
      <c r="AK217" s="11"/>
      <c r="AL217" s="11"/>
      <c r="AM217" s="11"/>
    </row>
    <row r="218" ht="15" customHeight="1">
      <c r="A218" t="s" s="6">
        <v>448</v>
      </c>
      <c r="B218" t="s" s="6">
        <v>18</v>
      </c>
      <c r="C218" s="7">
        <v>13.77</v>
      </c>
      <c r="D218" s="7">
        <v>0</v>
      </c>
      <c r="E218" s="7">
        <v>13.77</v>
      </c>
      <c r="F218" s="7">
        <v>13.77</v>
      </c>
      <c r="G218" s="7">
        <v>13.77</v>
      </c>
      <c r="H218" s="7"/>
      <c r="I218" s="8">
        <f>IF(C218=E218,0,1)</f>
        <v>0</v>
      </c>
      <c r="J218" s="9">
        <v>1779086220</v>
      </c>
      <c r="K218" s="9">
        <f>J218*C218/1000</f>
        <v>24498017.2494</v>
      </c>
      <c r="L218" s="9">
        <v>156824900</v>
      </c>
      <c r="M218" s="9">
        <v>46690700</v>
      </c>
      <c r="N218" s="9">
        <v>72516560</v>
      </c>
      <c r="O218" s="9">
        <f>L218+M218+N218</f>
        <v>276032160</v>
      </c>
      <c r="P218" s="47">
        <f>O218*E218/1000</f>
        <v>3800962.8432</v>
      </c>
      <c r="Q218" s="9">
        <v>2055118380</v>
      </c>
      <c r="R218" s="10">
        <v>86.5686</v>
      </c>
      <c r="S218" s="10">
        <v>13.4314</v>
      </c>
      <c r="T218" s="41"/>
      <c r="U218" s="11">
        <f>IF(I218=1,O218,0)</f>
        <v>0</v>
      </c>
      <c r="V218" s="48">
        <f>E218*U218/1000</f>
        <v>0</v>
      </c>
      <c r="W218" s="49">
        <f>IF(I218=1,J218,0)</f>
        <v>0</v>
      </c>
      <c r="X218" s="48">
        <f>W218*C218/1000</f>
        <v>0</v>
      </c>
      <c r="Y218" s="50"/>
      <c r="Z218" s="49">
        <f>IF(I218=0,O218,0)</f>
        <v>276032160</v>
      </c>
      <c r="AA218" s="49">
        <f>Z218*E218/1000</f>
        <v>3800962.8432</v>
      </c>
      <c r="AB218" s="49">
        <f>IF(I218=0,J218,0)</f>
        <v>1779086220</v>
      </c>
      <c r="AC218" s="51">
        <f>AB218*C218/1000</f>
        <v>24498017.2494</v>
      </c>
      <c r="AD218" s="52"/>
      <c r="AE218" s="53"/>
      <c r="AF218" s="11"/>
      <c r="AG218" s="11"/>
      <c r="AH218" s="11"/>
      <c r="AI218" s="11"/>
      <c r="AJ218" s="11"/>
      <c r="AK218" s="11"/>
      <c r="AL218" s="11"/>
      <c r="AM218" s="11"/>
    </row>
    <row r="219" ht="15" customHeight="1">
      <c r="A219" t="s" s="6">
        <v>450</v>
      </c>
      <c r="B219" t="s" s="6">
        <v>18</v>
      </c>
      <c r="C219" s="7">
        <v>13.85</v>
      </c>
      <c r="D219" s="7">
        <v>0</v>
      </c>
      <c r="E219" s="7">
        <v>13.85</v>
      </c>
      <c r="F219" s="7">
        <v>13.85</v>
      </c>
      <c r="G219" s="7">
        <v>13.85</v>
      </c>
      <c r="H219" s="7"/>
      <c r="I219" s="8">
        <f>IF(C219=E219,0,1)</f>
        <v>0</v>
      </c>
      <c r="J219" s="9">
        <v>320988518</v>
      </c>
      <c r="K219" s="9">
        <f>J219*C219/1000</f>
        <v>4445690.9743</v>
      </c>
      <c r="L219" s="9">
        <v>17214947</v>
      </c>
      <c r="M219" s="9">
        <v>103268178</v>
      </c>
      <c r="N219" s="9">
        <v>161127676</v>
      </c>
      <c r="O219" s="9">
        <f>L219+M219+N219</f>
        <v>281610801</v>
      </c>
      <c r="P219" s="47">
        <f>O219*E219/1000</f>
        <v>3900309.59385</v>
      </c>
      <c r="Q219" s="9">
        <v>602599319</v>
      </c>
      <c r="R219" s="10">
        <v>53.2673</v>
      </c>
      <c r="S219" s="10">
        <v>46.7327</v>
      </c>
      <c r="T219" s="41"/>
      <c r="U219" s="11">
        <f>IF(I219=1,O219,0)</f>
        <v>0</v>
      </c>
      <c r="V219" s="48">
        <f>E219*U219/1000</f>
        <v>0</v>
      </c>
      <c r="W219" s="49">
        <f>IF(I219=1,J219,0)</f>
        <v>0</v>
      </c>
      <c r="X219" s="48">
        <f>W219*C219/1000</f>
        <v>0</v>
      </c>
      <c r="Y219" s="50"/>
      <c r="Z219" s="49">
        <f>IF(I219=0,O219,0)</f>
        <v>281610801</v>
      </c>
      <c r="AA219" s="49">
        <f>Z219*E219/1000</f>
        <v>3900309.59385</v>
      </c>
      <c r="AB219" s="49">
        <f>IF(I219=0,J219,0)</f>
        <v>320988518</v>
      </c>
      <c r="AC219" s="51">
        <f>AB219*C219/1000</f>
        <v>4445690.9743</v>
      </c>
      <c r="AD219" s="52"/>
      <c r="AE219" s="53"/>
      <c r="AF219" s="11"/>
      <c r="AG219" s="11"/>
      <c r="AH219" s="11"/>
      <c r="AI219" s="11"/>
      <c r="AJ219" s="11"/>
      <c r="AK219" s="11"/>
      <c r="AL219" s="11"/>
      <c r="AM219" s="11"/>
    </row>
    <row r="220" ht="15" customHeight="1">
      <c r="A220" t="s" s="6">
        <v>452</v>
      </c>
      <c r="B220" t="s" s="6">
        <v>18</v>
      </c>
      <c r="C220" s="7">
        <v>14.26</v>
      </c>
      <c r="D220" s="7">
        <v>0</v>
      </c>
      <c r="E220" s="7">
        <v>14.26</v>
      </c>
      <c r="F220" s="7">
        <v>14.26</v>
      </c>
      <c r="G220" s="7">
        <v>14.26</v>
      </c>
      <c r="H220" s="7"/>
      <c r="I220" s="8">
        <f>IF(C220=E220,0,1)</f>
        <v>0</v>
      </c>
      <c r="J220" s="9">
        <v>2467163870</v>
      </c>
      <c r="K220" s="9">
        <f>J220*C220/1000</f>
        <v>35181756.7862</v>
      </c>
      <c r="L220" s="9">
        <v>204711915</v>
      </c>
      <c r="M220" s="9">
        <v>254536325</v>
      </c>
      <c r="N220" s="9">
        <v>87253410</v>
      </c>
      <c r="O220" s="9">
        <f>L220+M220+N220</f>
        <v>546501650</v>
      </c>
      <c r="P220" s="47">
        <f>O220*E220/1000</f>
        <v>7793113.529</v>
      </c>
      <c r="Q220" s="9">
        <v>3013665520</v>
      </c>
      <c r="R220" s="10">
        <v>81.8659</v>
      </c>
      <c r="S220" s="10">
        <v>18.1341</v>
      </c>
      <c r="T220" s="41"/>
      <c r="U220" s="11">
        <f>IF(I220=1,O220,0)</f>
        <v>0</v>
      </c>
      <c r="V220" s="48">
        <f>E220*U220/1000</f>
        <v>0</v>
      </c>
      <c r="W220" s="49">
        <f>IF(I220=1,J220,0)</f>
        <v>0</v>
      </c>
      <c r="X220" s="48">
        <f>W220*C220/1000</f>
        <v>0</v>
      </c>
      <c r="Y220" s="50"/>
      <c r="Z220" s="49">
        <f>IF(I220=0,O220,0)</f>
        <v>546501650</v>
      </c>
      <c r="AA220" s="49">
        <f>Z220*E220/1000</f>
        <v>7793113.529</v>
      </c>
      <c r="AB220" s="49">
        <f>IF(I220=0,J220,0)</f>
        <v>2467163870</v>
      </c>
      <c r="AC220" s="51">
        <f>AB220*C220/1000</f>
        <v>35181756.7862</v>
      </c>
      <c r="AD220" s="52"/>
      <c r="AE220" s="53"/>
      <c r="AF220" s="11"/>
      <c r="AG220" s="11"/>
      <c r="AH220" s="11"/>
      <c r="AI220" s="11"/>
      <c r="AJ220" s="11"/>
      <c r="AK220" s="11"/>
      <c r="AL220" s="11"/>
      <c r="AM220" s="11"/>
    </row>
    <row r="221" ht="15" customHeight="1">
      <c r="A221" t="s" s="6">
        <v>454</v>
      </c>
      <c r="B221" t="s" s="6">
        <v>18</v>
      </c>
      <c r="C221" s="7">
        <v>16.62</v>
      </c>
      <c r="D221" s="7">
        <v>0</v>
      </c>
      <c r="E221" s="7">
        <v>16.62</v>
      </c>
      <c r="F221" s="7">
        <v>16.62</v>
      </c>
      <c r="G221" s="7">
        <v>16.62</v>
      </c>
      <c r="H221" s="7"/>
      <c r="I221" s="8">
        <f>IF(C221=E221,0,1)</f>
        <v>0</v>
      </c>
      <c r="J221" s="9">
        <v>2586136671</v>
      </c>
      <c r="K221" s="9">
        <f>J221*C221/1000</f>
        <v>42981591.47202</v>
      </c>
      <c r="L221" s="9">
        <v>326094860</v>
      </c>
      <c r="M221" s="9">
        <v>31269900</v>
      </c>
      <c r="N221" s="9">
        <v>60783730</v>
      </c>
      <c r="O221" s="9">
        <f>L221+M221+N221</f>
        <v>418148490</v>
      </c>
      <c r="P221" s="47">
        <f>O221*E221/1000</f>
        <v>6949627.9038</v>
      </c>
      <c r="Q221" s="9">
        <v>3004285161</v>
      </c>
      <c r="R221" s="10">
        <v>86.08159999999999</v>
      </c>
      <c r="S221" s="10">
        <v>13.9184</v>
      </c>
      <c r="T221" s="41"/>
      <c r="U221" s="11">
        <f>IF(I221=1,O221,0)</f>
        <v>0</v>
      </c>
      <c r="V221" s="48">
        <f>E221*U221/1000</f>
        <v>0</v>
      </c>
      <c r="W221" s="49">
        <f>IF(I221=1,J221,0)</f>
        <v>0</v>
      </c>
      <c r="X221" s="48">
        <f>W221*C221/1000</f>
        <v>0</v>
      </c>
      <c r="Y221" s="50"/>
      <c r="Z221" s="49">
        <f>IF(I221=0,O221,0)</f>
        <v>418148490</v>
      </c>
      <c r="AA221" s="49">
        <f>Z221*E221/1000</f>
        <v>6949627.9038</v>
      </c>
      <c r="AB221" s="49">
        <f>IF(I221=0,J221,0)</f>
        <v>2586136671</v>
      </c>
      <c r="AC221" s="51">
        <f>AB221*C221/1000</f>
        <v>42981591.47202</v>
      </c>
      <c r="AD221" s="52"/>
      <c r="AE221" s="53"/>
      <c r="AF221" s="11"/>
      <c r="AG221" s="11"/>
      <c r="AH221" s="11"/>
      <c r="AI221" s="11"/>
      <c r="AJ221" s="11"/>
      <c r="AK221" s="11"/>
      <c r="AL221" s="11"/>
      <c r="AM221" s="11"/>
    </row>
    <row r="222" ht="15" customHeight="1">
      <c r="A222" t="s" s="6">
        <v>456</v>
      </c>
      <c r="B222" t="s" s="6">
        <v>18</v>
      </c>
      <c r="C222" s="7">
        <v>10.75</v>
      </c>
      <c r="D222" s="7">
        <v>10.75</v>
      </c>
      <c r="E222" s="7">
        <v>24</v>
      </c>
      <c r="F222" s="7">
        <v>24</v>
      </c>
      <c r="G222" s="7">
        <v>24</v>
      </c>
      <c r="H222" s="7"/>
      <c r="I222" s="8">
        <f>IF(C222=E222,0,1)</f>
        <v>1</v>
      </c>
      <c r="J222" s="9">
        <v>4889664545</v>
      </c>
      <c r="K222" s="9">
        <f>J222*C222/1000</f>
        <v>52563893.85875</v>
      </c>
      <c r="L222" s="9">
        <v>1054801062</v>
      </c>
      <c r="M222" s="9">
        <v>415467506</v>
      </c>
      <c r="N222" s="9">
        <v>142139750</v>
      </c>
      <c r="O222" s="9">
        <f>L222+M222+N222</f>
        <v>1612408318</v>
      </c>
      <c r="P222" s="47">
        <f>O222*E222/1000</f>
        <v>38697799.632</v>
      </c>
      <c r="Q222" s="9">
        <v>6502575063</v>
      </c>
      <c r="R222" s="10">
        <v>75.20350000000001</v>
      </c>
      <c r="S222" s="10">
        <v>24.7965</v>
      </c>
      <c r="T222" s="41"/>
      <c r="U222" s="11">
        <f>IF(I222=1,O222,0)</f>
        <v>1612408318</v>
      </c>
      <c r="V222" s="48">
        <f>E222*U222/1000</f>
        <v>38697799.632</v>
      </c>
      <c r="W222" s="49">
        <f>IF(I222=1,J222,0)</f>
        <v>4889664545</v>
      </c>
      <c r="X222" s="48">
        <f>W222*C222/1000</f>
        <v>52563893.85875</v>
      </c>
      <c r="Y222" s="50"/>
      <c r="Z222" s="49">
        <f>IF(I222=0,O222,0)</f>
        <v>0</v>
      </c>
      <c r="AA222" s="49">
        <f>Z222*E222/1000</f>
        <v>0</v>
      </c>
      <c r="AB222" s="49">
        <f>IF(I222=0,J222,0)</f>
        <v>0</v>
      </c>
      <c r="AC222" s="51">
        <f>AB222*C222/1000</f>
        <v>0</v>
      </c>
      <c r="AD222" s="52"/>
      <c r="AE222" s="53"/>
      <c r="AF222" s="11"/>
      <c r="AG222" s="11"/>
      <c r="AH222" s="11"/>
      <c r="AI222" s="11"/>
      <c r="AJ222" s="11"/>
      <c r="AK222" s="11"/>
      <c r="AL222" s="11"/>
      <c r="AM222" s="11"/>
    </row>
    <row r="223" ht="15" customHeight="1">
      <c r="A223" t="s" s="6">
        <v>458</v>
      </c>
      <c r="B223" t="s" s="6">
        <v>18</v>
      </c>
      <c r="C223" s="7">
        <v>6.79</v>
      </c>
      <c r="D223" s="7">
        <v>0</v>
      </c>
      <c r="E223" s="7">
        <v>6.75</v>
      </c>
      <c r="F223" s="7">
        <v>6.75</v>
      </c>
      <c r="G223" s="7">
        <v>6.75</v>
      </c>
      <c r="H223" s="7"/>
      <c r="I223" s="8">
        <f>IF(C223=E223,0,1)</f>
        <v>1</v>
      </c>
      <c r="J223" s="9">
        <v>3937931528</v>
      </c>
      <c r="K223" s="9">
        <f>J223*C223/1000</f>
        <v>26738555.07512</v>
      </c>
      <c r="L223" s="9">
        <v>192827267</v>
      </c>
      <c r="M223" s="9">
        <v>6321635</v>
      </c>
      <c r="N223" s="9">
        <v>77473190</v>
      </c>
      <c r="O223" s="9">
        <f>L223+M223+N223</f>
        <v>276622092</v>
      </c>
      <c r="P223" s="47">
        <f>O223*E223/1000</f>
        <v>1867199.121</v>
      </c>
      <c r="Q223" s="9">
        <v>4214553620</v>
      </c>
      <c r="R223" s="10">
        <v>93.4365</v>
      </c>
      <c r="S223" s="10">
        <v>6.5635</v>
      </c>
      <c r="T223" s="41"/>
      <c r="U223" s="11">
        <f>IF(I223=1,O223,0)</f>
        <v>276622092</v>
      </c>
      <c r="V223" s="48">
        <f>E223*U223/1000</f>
        <v>1867199.121</v>
      </c>
      <c r="W223" s="49">
        <f>IF(I223=1,J223,0)</f>
        <v>3937931528</v>
      </c>
      <c r="X223" s="48">
        <f>W223*C223/1000</f>
        <v>26738555.07512</v>
      </c>
      <c r="Y223" s="50"/>
      <c r="Z223" s="49">
        <f>IF(I223=0,O223,0)</f>
        <v>0</v>
      </c>
      <c r="AA223" s="49">
        <f>Z223*E223/1000</f>
        <v>0</v>
      </c>
      <c r="AB223" s="49">
        <f>IF(I223=0,J223,0)</f>
        <v>0</v>
      </c>
      <c r="AC223" s="51">
        <f>AB223*C223/1000</f>
        <v>0</v>
      </c>
      <c r="AD223" s="52"/>
      <c r="AE223" s="53"/>
      <c r="AF223" s="11"/>
      <c r="AG223" s="11"/>
      <c r="AH223" s="11"/>
      <c r="AI223" s="11"/>
      <c r="AJ223" s="11"/>
      <c r="AK223" s="11"/>
      <c r="AL223" s="11"/>
      <c r="AM223" s="11"/>
    </row>
    <row r="224" ht="15" customHeight="1">
      <c r="A224" t="s" s="6">
        <v>460</v>
      </c>
      <c r="B224" t="s" s="6">
        <v>18</v>
      </c>
      <c r="C224" s="7">
        <v>12.72</v>
      </c>
      <c r="D224" s="7">
        <v>0</v>
      </c>
      <c r="E224" s="7">
        <v>12.72</v>
      </c>
      <c r="F224" s="7">
        <v>12.72</v>
      </c>
      <c r="G224" s="7">
        <v>12.72</v>
      </c>
      <c r="H224" s="7"/>
      <c r="I224" s="8">
        <f>IF(C224=E224,0,1)</f>
        <v>0</v>
      </c>
      <c r="J224" s="9">
        <v>235346195</v>
      </c>
      <c r="K224" s="9">
        <f>J224*C224/1000</f>
        <v>2993603.6004</v>
      </c>
      <c r="L224" s="9">
        <v>5744075</v>
      </c>
      <c r="M224" s="9">
        <v>1305100</v>
      </c>
      <c r="N224" s="9">
        <v>13029512</v>
      </c>
      <c r="O224" s="9">
        <f>L224+M224+N224</f>
        <v>20078687</v>
      </c>
      <c r="P224" s="47">
        <f>O224*E224/1000</f>
        <v>255400.89864</v>
      </c>
      <c r="Q224" s="9">
        <v>255424882</v>
      </c>
      <c r="R224" s="10">
        <v>92.1391</v>
      </c>
      <c r="S224" s="10">
        <v>7.8609</v>
      </c>
      <c r="T224" s="41"/>
      <c r="U224" s="11">
        <f>IF(I224=1,O224,0)</f>
        <v>0</v>
      </c>
      <c r="V224" s="48">
        <f>E224*U224/1000</f>
        <v>0</v>
      </c>
      <c r="W224" s="49">
        <f>IF(I224=1,J224,0)</f>
        <v>0</v>
      </c>
      <c r="X224" s="48">
        <f>W224*C224/1000</f>
        <v>0</v>
      </c>
      <c r="Y224" s="50"/>
      <c r="Z224" s="49">
        <f>IF(I224=0,O224,0)</f>
        <v>20078687</v>
      </c>
      <c r="AA224" s="49">
        <f>Z224*E224/1000</f>
        <v>255400.89864</v>
      </c>
      <c r="AB224" s="49">
        <f>IF(I224=0,J224,0)</f>
        <v>235346195</v>
      </c>
      <c r="AC224" s="51">
        <f>AB224*C224/1000</f>
        <v>2993603.6004</v>
      </c>
      <c r="AD224" s="52"/>
      <c r="AE224" s="53"/>
      <c r="AF224" s="11"/>
      <c r="AG224" s="11"/>
      <c r="AH224" s="11"/>
      <c r="AI224" s="11"/>
      <c r="AJ224" s="11"/>
      <c r="AK224" s="11"/>
      <c r="AL224" s="11"/>
      <c r="AM224" s="11"/>
    </row>
    <row r="225" ht="15" customHeight="1">
      <c r="A225" t="s" s="6">
        <v>462</v>
      </c>
      <c r="B225" t="s" s="6">
        <v>18</v>
      </c>
      <c r="C225" s="7">
        <v>19.12</v>
      </c>
      <c r="D225" s="7">
        <v>0</v>
      </c>
      <c r="E225" s="7">
        <v>19.12</v>
      </c>
      <c r="F225" s="7">
        <v>19.12</v>
      </c>
      <c r="G225" s="7">
        <v>19.12</v>
      </c>
      <c r="H225" s="7"/>
      <c r="I225" s="8">
        <f>IF(C225=E225,0,1)</f>
        <v>0</v>
      </c>
      <c r="J225" s="9">
        <v>530773680</v>
      </c>
      <c r="K225" s="9">
        <f>J225*C225/1000</f>
        <v>10148392.7616</v>
      </c>
      <c r="L225" s="9">
        <v>65915213</v>
      </c>
      <c r="M225" s="9">
        <v>39136930</v>
      </c>
      <c r="N225" s="9">
        <v>27378950</v>
      </c>
      <c r="O225" s="9">
        <f>L225+M225+N225</f>
        <v>132431093</v>
      </c>
      <c r="P225" s="47">
        <f>O225*E225/1000</f>
        <v>2532082.49816</v>
      </c>
      <c r="Q225" s="9">
        <v>663204773</v>
      </c>
      <c r="R225" s="10">
        <v>80.0316</v>
      </c>
      <c r="S225" s="10">
        <v>19.9684</v>
      </c>
      <c r="T225" s="41"/>
      <c r="U225" s="11">
        <f>IF(I225=1,O225,0)</f>
        <v>0</v>
      </c>
      <c r="V225" s="48">
        <f>E225*U225/1000</f>
        <v>0</v>
      </c>
      <c r="W225" s="49">
        <f>IF(I225=1,J225,0)</f>
        <v>0</v>
      </c>
      <c r="X225" s="48">
        <f>W225*C225/1000</f>
        <v>0</v>
      </c>
      <c r="Y225" s="50"/>
      <c r="Z225" s="49">
        <f>IF(I225=0,O225,0)</f>
        <v>132431093</v>
      </c>
      <c r="AA225" s="49">
        <f>Z225*E225/1000</f>
        <v>2532082.49816</v>
      </c>
      <c r="AB225" s="49">
        <f>IF(I225=0,J225,0)</f>
        <v>530773680</v>
      </c>
      <c r="AC225" s="51">
        <f>AB225*C225/1000</f>
        <v>10148392.7616</v>
      </c>
      <c r="AD225" s="52"/>
      <c r="AE225" s="53"/>
      <c r="AF225" s="11"/>
      <c r="AG225" s="11"/>
      <c r="AH225" s="11"/>
      <c r="AI225" s="11"/>
      <c r="AJ225" s="11"/>
      <c r="AK225" s="11"/>
      <c r="AL225" s="11"/>
      <c r="AM225" s="11"/>
    </row>
    <row r="226" ht="15" customHeight="1">
      <c r="A226" t="s" s="6">
        <v>464</v>
      </c>
      <c r="B226" t="s" s="6">
        <v>18</v>
      </c>
      <c r="C226" s="7">
        <v>7.2</v>
      </c>
      <c r="D226" s="7">
        <v>0</v>
      </c>
      <c r="E226" s="7">
        <v>7.2</v>
      </c>
      <c r="F226" s="7">
        <v>7.2</v>
      </c>
      <c r="G226" s="7">
        <v>7.2</v>
      </c>
      <c r="H226" s="7"/>
      <c r="I226" s="8">
        <f>IF(C226=E226,0,1)</f>
        <v>0</v>
      </c>
      <c r="J226" s="9">
        <v>4346890942</v>
      </c>
      <c r="K226" s="9">
        <f>J226*C226/1000</f>
        <v>31297614.7824</v>
      </c>
      <c r="L226" s="9">
        <v>263583638</v>
      </c>
      <c r="M226" s="9">
        <v>8796900</v>
      </c>
      <c r="N226" s="9">
        <v>63033540</v>
      </c>
      <c r="O226" s="9">
        <f>L226+M226+N226</f>
        <v>335414078</v>
      </c>
      <c r="P226" s="47">
        <f>O226*E226/1000</f>
        <v>2414981.3616</v>
      </c>
      <c r="Q226" s="9">
        <v>4682305020</v>
      </c>
      <c r="R226" s="10">
        <v>92.8366</v>
      </c>
      <c r="S226" s="10">
        <v>7.1634</v>
      </c>
      <c r="T226" s="41"/>
      <c r="U226" s="11">
        <f>IF(I226=1,O226,0)</f>
        <v>0</v>
      </c>
      <c r="V226" s="48">
        <f>E226*U226/1000</f>
        <v>0</v>
      </c>
      <c r="W226" s="49">
        <f>IF(I226=1,J226,0)</f>
        <v>0</v>
      </c>
      <c r="X226" s="48">
        <f>W226*C226/1000</f>
        <v>0</v>
      </c>
      <c r="Y226" s="50"/>
      <c r="Z226" s="49">
        <f>IF(I226=0,O226,0)</f>
        <v>335414078</v>
      </c>
      <c r="AA226" s="49">
        <f>Z226*E226/1000</f>
        <v>2414981.3616</v>
      </c>
      <c r="AB226" s="49">
        <f>IF(I226=0,J226,0)</f>
        <v>4346890942</v>
      </c>
      <c r="AC226" s="51">
        <f>AB226*C226/1000</f>
        <v>31297614.7824</v>
      </c>
      <c r="AD226" s="52"/>
      <c r="AE226" s="53"/>
      <c r="AF226" s="11"/>
      <c r="AG226" s="11"/>
      <c r="AH226" s="11"/>
      <c r="AI226" s="11"/>
      <c r="AJ226" s="11"/>
      <c r="AK226" s="11"/>
      <c r="AL226" s="11"/>
      <c r="AM226" s="11"/>
    </row>
    <row r="227" ht="15" customHeight="1">
      <c r="A227" t="s" s="6">
        <v>466</v>
      </c>
      <c r="B227" t="s" s="6">
        <v>18</v>
      </c>
      <c r="C227" s="7">
        <v>7.75</v>
      </c>
      <c r="D227" s="7">
        <v>0</v>
      </c>
      <c r="E227" s="7">
        <v>7.75</v>
      </c>
      <c r="F227" s="7">
        <v>7.75</v>
      </c>
      <c r="G227" s="7">
        <v>7.75</v>
      </c>
      <c r="H227" s="7"/>
      <c r="I227" s="8">
        <f>IF(C227=E227,0,1)</f>
        <v>0</v>
      </c>
      <c r="J227" s="9">
        <v>653481095</v>
      </c>
      <c r="K227" s="9">
        <f>J227*C227/1000</f>
        <v>5064478.48625</v>
      </c>
      <c r="L227" s="9">
        <v>15330205</v>
      </c>
      <c r="M227" s="9">
        <v>3395700</v>
      </c>
      <c r="N227" s="9">
        <v>26812001</v>
      </c>
      <c r="O227" s="9">
        <f>L227+M227+N227</f>
        <v>45537906</v>
      </c>
      <c r="P227" s="47">
        <f>O227*E227/1000</f>
        <v>352918.7715</v>
      </c>
      <c r="Q227" s="9">
        <v>699019001</v>
      </c>
      <c r="R227" s="10">
        <v>93.4855</v>
      </c>
      <c r="S227" s="10">
        <v>6.5145</v>
      </c>
      <c r="T227" s="41"/>
      <c r="U227" s="11">
        <f>IF(I227=1,O227,0)</f>
        <v>0</v>
      </c>
      <c r="V227" s="48">
        <f>E227*U227/1000</f>
        <v>0</v>
      </c>
      <c r="W227" s="49">
        <f>IF(I227=1,J227,0)</f>
        <v>0</v>
      </c>
      <c r="X227" s="48">
        <f>W227*C227/1000</f>
        <v>0</v>
      </c>
      <c r="Y227" s="50"/>
      <c r="Z227" s="49">
        <f>IF(I227=0,O227,0)</f>
        <v>45537906</v>
      </c>
      <c r="AA227" s="49">
        <f>Z227*E227/1000</f>
        <v>352918.7715</v>
      </c>
      <c r="AB227" s="49">
        <f>IF(I227=0,J227,0)</f>
        <v>653481095</v>
      </c>
      <c r="AC227" s="51">
        <f>AB227*C227/1000</f>
        <v>5064478.48625</v>
      </c>
      <c r="AD227" s="52"/>
      <c r="AE227" s="53"/>
      <c r="AF227" s="11"/>
      <c r="AG227" s="11"/>
      <c r="AH227" s="11"/>
      <c r="AI227" s="11"/>
      <c r="AJ227" s="11"/>
      <c r="AK227" s="11"/>
      <c r="AL227" s="11"/>
      <c r="AM227" s="11"/>
    </row>
    <row r="228" ht="15" customHeight="1">
      <c r="A228" t="s" s="6">
        <v>468</v>
      </c>
      <c r="B228" t="s" s="6">
        <v>18</v>
      </c>
      <c r="C228" s="7">
        <v>16.16</v>
      </c>
      <c r="D228" s="7">
        <v>0</v>
      </c>
      <c r="E228" s="7">
        <v>16.16</v>
      </c>
      <c r="F228" s="7">
        <v>16.16</v>
      </c>
      <c r="G228" s="7">
        <v>16.16</v>
      </c>
      <c r="H228" s="7"/>
      <c r="I228" s="8">
        <f>IF(C228=E228,0,1)</f>
        <v>0</v>
      </c>
      <c r="J228" s="9">
        <v>1309249094</v>
      </c>
      <c r="K228" s="9">
        <f>J228*C228/1000</f>
        <v>21157465.35904</v>
      </c>
      <c r="L228" s="9">
        <v>133166381</v>
      </c>
      <c r="M228" s="9">
        <v>113105500</v>
      </c>
      <c r="N228" s="9">
        <v>73973700</v>
      </c>
      <c r="O228" s="9">
        <f>L228+M228+N228</f>
        <v>320245581</v>
      </c>
      <c r="P228" s="47">
        <f>O228*E228/1000</f>
        <v>5175168.58896</v>
      </c>
      <c r="Q228" s="9">
        <v>1629494675</v>
      </c>
      <c r="R228" s="10">
        <v>80.34690000000001</v>
      </c>
      <c r="S228" s="10">
        <v>19.6531</v>
      </c>
      <c r="T228" s="41"/>
      <c r="U228" s="11">
        <f>IF(I228=1,O228,0)</f>
        <v>0</v>
      </c>
      <c r="V228" s="48">
        <f>E228*U228/1000</f>
        <v>0</v>
      </c>
      <c r="W228" s="49">
        <f>IF(I228=1,J228,0)</f>
        <v>0</v>
      </c>
      <c r="X228" s="48">
        <f>W228*C228/1000</f>
        <v>0</v>
      </c>
      <c r="Y228" s="50"/>
      <c r="Z228" s="49">
        <f>IF(I228=0,O228,0)</f>
        <v>320245581</v>
      </c>
      <c r="AA228" s="49">
        <f>Z228*E228/1000</f>
        <v>5175168.58896</v>
      </c>
      <c r="AB228" s="49">
        <f>IF(I228=0,J228,0)</f>
        <v>1309249094</v>
      </c>
      <c r="AC228" s="51">
        <f>AB228*C228/1000</f>
        <v>21157465.35904</v>
      </c>
      <c r="AD228" s="52"/>
      <c r="AE228" s="53"/>
      <c r="AF228" s="11"/>
      <c r="AG228" s="11"/>
      <c r="AH228" s="11"/>
      <c r="AI228" s="11"/>
      <c r="AJ228" s="11"/>
      <c r="AK228" s="11"/>
      <c r="AL228" s="11"/>
      <c r="AM228" s="11"/>
    </row>
    <row r="229" ht="15" customHeight="1">
      <c r="A229" t="s" s="6">
        <v>470</v>
      </c>
      <c r="B229" t="s" s="6">
        <v>18</v>
      </c>
      <c r="C229" s="7">
        <v>19.83</v>
      </c>
      <c r="D229" s="7">
        <v>0</v>
      </c>
      <c r="E229" s="7">
        <v>19.83</v>
      </c>
      <c r="F229" s="7">
        <v>19.83</v>
      </c>
      <c r="G229" s="7">
        <v>19.83</v>
      </c>
      <c r="H229" s="7"/>
      <c r="I229" s="8">
        <f>IF(C229=E229,0,1)</f>
        <v>0</v>
      </c>
      <c r="J229" s="9">
        <v>900911149</v>
      </c>
      <c r="K229" s="9">
        <f>J229*C229/1000</f>
        <v>17865068.08467</v>
      </c>
      <c r="L229" s="9">
        <v>66654249</v>
      </c>
      <c r="M229" s="9">
        <v>45825500</v>
      </c>
      <c r="N229" s="9">
        <v>69489155</v>
      </c>
      <c r="O229" s="9">
        <f>L229+M229+N229</f>
        <v>181968904</v>
      </c>
      <c r="P229" s="47">
        <f>O229*E229/1000</f>
        <v>3608443.36632</v>
      </c>
      <c r="Q229" s="9">
        <v>1082880053</v>
      </c>
      <c r="R229" s="10">
        <v>83.19580000000001</v>
      </c>
      <c r="S229" s="10">
        <v>16.8042</v>
      </c>
      <c r="T229" s="41"/>
      <c r="U229" s="11">
        <f>IF(I229=1,O229,0)</f>
        <v>0</v>
      </c>
      <c r="V229" s="48">
        <f>E229*U229/1000</f>
        <v>0</v>
      </c>
      <c r="W229" s="49">
        <f>IF(I229=1,J229,0)</f>
        <v>0</v>
      </c>
      <c r="X229" s="48">
        <f>W229*C229/1000</f>
        <v>0</v>
      </c>
      <c r="Y229" s="50"/>
      <c r="Z229" s="49">
        <f>IF(I229=0,O229,0)</f>
        <v>181968904</v>
      </c>
      <c r="AA229" s="49">
        <f>Z229*E229/1000</f>
        <v>3608443.36632</v>
      </c>
      <c r="AB229" s="49">
        <f>IF(I229=0,J229,0)</f>
        <v>900911149</v>
      </c>
      <c r="AC229" s="51">
        <f>AB229*C229/1000</f>
        <v>17865068.08467</v>
      </c>
      <c r="AD229" s="52"/>
      <c r="AE229" s="53"/>
      <c r="AF229" s="11"/>
      <c r="AG229" s="11"/>
      <c r="AH229" s="11"/>
      <c r="AI229" s="11"/>
      <c r="AJ229" s="11"/>
      <c r="AK229" s="11"/>
      <c r="AL229" s="11"/>
      <c r="AM229" s="11"/>
    </row>
    <row r="230" ht="15" customHeight="1">
      <c r="A230" t="s" s="6">
        <v>472</v>
      </c>
      <c r="B230" t="s" s="6">
        <v>18</v>
      </c>
      <c r="C230" s="7">
        <v>18.98</v>
      </c>
      <c r="D230" s="7">
        <v>0</v>
      </c>
      <c r="E230" s="7">
        <v>18.98</v>
      </c>
      <c r="F230" s="7">
        <v>18.98</v>
      </c>
      <c r="G230" s="7">
        <v>18.98</v>
      </c>
      <c r="H230" s="7"/>
      <c r="I230" s="8">
        <f>IF(C230=E230,0,1)</f>
        <v>0</v>
      </c>
      <c r="J230" s="9">
        <v>605538898</v>
      </c>
      <c r="K230" s="9">
        <f>J230*C230/1000</f>
        <v>11493128.28404</v>
      </c>
      <c r="L230" s="9">
        <v>11516663</v>
      </c>
      <c r="M230" s="9">
        <v>5420100</v>
      </c>
      <c r="N230" s="9">
        <v>10314666</v>
      </c>
      <c r="O230" s="9">
        <f>L230+M230+N230</f>
        <v>27251429</v>
      </c>
      <c r="P230" s="47">
        <f>O230*E230/1000</f>
        <v>517232.12242</v>
      </c>
      <c r="Q230" s="9">
        <v>632790327</v>
      </c>
      <c r="R230" s="10">
        <v>95.6935</v>
      </c>
      <c r="S230" s="10">
        <v>4.3065</v>
      </c>
      <c r="T230" s="41"/>
      <c r="U230" s="11">
        <f>IF(I230=1,O230,0)</f>
        <v>0</v>
      </c>
      <c r="V230" s="48">
        <f>E230*U230/1000</f>
        <v>0</v>
      </c>
      <c r="W230" s="49">
        <f>IF(I230=1,J230,0)</f>
        <v>0</v>
      </c>
      <c r="X230" s="48">
        <f>W230*C230/1000</f>
        <v>0</v>
      </c>
      <c r="Y230" s="50"/>
      <c r="Z230" s="49">
        <f>IF(I230=0,O230,0)</f>
        <v>27251429</v>
      </c>
      <c r="AA230" s="49">
        <f>Z230*E230/1000</f>
        <v>517232.12242</v>
      </c>
      <c r="AB230" s="49">
        <f>IF(I230=0,J230,0)</f>
        <v>605538898</v>
      </c>
      <c r="AC230" s="51">
        <f>AB230*C230/1000</f>
        <v>11493128.28404</v>
      </c>
      <c r="AD230" s="52"/>
      <c r="AE230" s="53"/>
      <c r="AF230" s="11"/>
      <c r="AG230" s="11"/>
      <c r="AH230" s="11"/>
      <c r="AI230" s="11"/>
      <c r="AJ230" s="11"/>
      <c r="AK230" s="11"/>
      <c r="AL230" s="11"/>
      <c r="AM230" s="11"/>
    </row>
    <row r="231" ht="15" customHeight="1">
      <c r="A231" t="s" s="6">
        <v>474</v>
      </c>
      <c r="B231" t="s" s="6">
        <v>18</v>
      </c>
      <c r="C231" s="7">
        <v>10.1</v>
      </c>
      <c r="D231" s="7">
        <v>0</v>
      </c>
      <c r="E231" s="7">
        <v>21.14</v>
      </c>
      <c r="F231" s="7">
        <v>21.14</v>
      </c>
      <c r="G231" s="7">
        <v>21.14</v>
      </c>
      <c r="H231" s="7"/>
      <c r="I231" s="8">
        <f>IF(C231=E231,0,1)</f>
        <v>1</v>
      </c>
      <c r="J231" s="9">
        <v>7680108448</v>
      </c>
      <c r="K231" s="9">
        <f>J231*C231/1000</f>
        <v>77569095.3248</v>
      </c>
      <c r="L231" s="9">
        <v>1195893946</v>
      </c>
      <c r="M231" s="9">
        <v>330424200</v>
      </c>
      <c r="N231" s="9">
        <v>150581490</v>
      </c>
      <c r="O231" s="9">
        <f>L231+M231+N231</f>
        <v>1676899636</v>
      </c>
      <c r="P231" s="47">
        <f>O231*E231/1000</f>
        <v>35449658.30504</v>
      </c>
      <c r="Q231" s="9">
        <v>9357008084</v>
      </c>
      <c r="R231" s="10">
        <v>82.0787</v>
      </c>
      <c r="S231" s="10">
        <v>17.9213</v>
      </c>
      <c r="T231" s="41"/>
      <c r="U231" s="11">
        <f>IF(I231=1,O231,0)</f>
        <v>1676899636</v>
      </c>
      <c r="V231" s="48">
        <f>E231*U231/1000</f>
        <v>35449658.30504</v>
      </c>
      <c r="W231" s="49">
        <f>IF(I231=1,J231,0)</f>
        <v>7680108448</v>
      </c>
      <c r="X231" s="48">
        <f>W231*C231/1000</f>
        <v>77569095.3248</v>
      </c>
      <c r="Y231" s="50"/>
      <c r="Z231" s="49">
        <f>IF(I231=0,O231,0)</f>
        <v>0</v>
      </c>
      <c r="AA231" s="49">
        <f>Z231*E231/1000</f>
        <v>0</v>
      </c>
      <c r="AB231" s="49">
        <f>IF(I231=0,J231,0)</f>
        <v>0</v>
      </c>
      <c r="AC231" s="51">
        <f>AB231*C231/1000</f>
        <v>0</v>
      </c>
      <c r="AD231" s="52"/>
      <c r="AE231" s="53"/>
      <c r="AF231" s="11"/>
      <c r="AG231" s="11"/>
      <c r="AH231" s="11"/>
      <c r="AI231" s="11"/>
      <c r="AJ231" s="11"/>
      <c r="AK231" s="11"/>
      <c r="AL231" s="11"/>
      <c r="AM231" s="11"/>
    </row>
    <row r="232" ht="15" customHeight="1">
      <c r="A232" t="s" s="6">
        <v>476</v>
      </c>
      <c r="B232" t="s" s="6">
        <v>18</v>
      </c>
      <c r="C232" s="7">
        <v>20.56</v>
      </c>
      <c r="D232" s="7">
        <v>0</v>
      </c>
      <c r="E232" s="7">
        <v>20.56</v>
      </c>
      <c r="F232" s="7">
        <v>20.56</v>
      </c>
      <c r="G232" s="7">
        <v>20.56</v>
      </c>
      <c r="H232" s="7"/>
      <c r="I232" s="8">
        <f>IF(C232=E232,0,1)</f>
        <v>0</v>
      </c>
      <c r="J232" s="9">
        <v>183391900</v>
      </c>
      <c r="K232" s="9">
        <f>J232*C232/1000</f>
        <v>3770537.464</v>
      </c>
      <c r="L232" s="9">
        <v>1932500</v>
      </c>
      <c r="M232" s="9">
        <v>906000</v>
      </c>
      <c r="N232" s="9">
        <v>13247100</v>
      </c>
      <c r="O232" s="9">
        <f>L232+M232+N232</f>
        <v>16085600</v>
      </c>
      <c r="P232" s="47">
        <f>O232*E232/1000</f>
        <v>330719.936</v>
      </c>
      <c r="Q232" s="9">
        <v>199477500</v>
      </c>
      <c r="R232" s="10">
        <v>91.9361</v>
      </c>
      <c r="S232" s="10">
        <v>8.0639</v>
      </c>
      <c r="T232" s="41"/>
      <c r="U232" s="11">
        <f>IF(I232=1,O232,0)</f>
        <v>0</v>
      </c>
      <c r="V232" s="48">
        <f>E232*U232/1000</f>
        <v>0</v>
      </c>
      <c r="W232" s="49">
        <f>IF(I232=1,J232,0)</f>
        <v>0</v>
      </c>
      <c r="X232" s="48">
        <f>W232*C232/1000</f>
        <v>0</v>
      </c>
      <c r="Y232" s="50"/>
      <c r="Z232" s="49">
        <f>IF(I232=0,O232,0)</f>
        <v>16085600</v>
      </c>
      <c r="AA232" s="49">
        <f>Z232*E232/1000</f>
        <v>330719.936</v>
      </c>
      <c r="AB232" s="49">
        <f>IF(I232=0,J232,0)</f>
        <v>183391900</v>
      </c>
      <c r="AC232" s="51">
        <f>AB232*C232/1000</f>
        <v>3770537.464</v>
      </c>
      <c r="AD232" s="52"/>
      <c r="AE232" s="53"/>
      <c r="AF232" s="11"/>
      <c r="AG232" s="11"/>
      <c r="AH232" s="11"/>
      <c r="AI232" s="11"/>
      <c r="AJ232" s="11"/>
      <c r="AK232" s="11"/>
      <c r="AL232" s="11"/>
      <c r="AM232" s="11"/>
    </row>
    <row r="233" ht="15" customHeight="1">
      <c r="A233" t="s" s="6">
        <v>478</v>
      </c>
      <c r="B233" t="s" s="6">
        <v>18</v>
      </c>
      <c r="C233" s="7">
        <v>14.15</v>
      </c>
      <c r="D233" s="7">
        <v>0</v>
      </c>
      <c r="E233" s="7">
        <v>14.15</v>
      </c>
      <c r="F233" s="7">
        <v>14.15</v>
      </c>
      <c r="G233" s="7">
        <v>14.15</v>
      </c>
      <c r="H233" s="7"/>
      <c r="I233" s="8">
        <f>IF(C233=E233,0,1)</f>
        <v>0</v>
      </c>
      <c r="J233" s="9">
        <v>2843842073</v>
      </c>
      <c r="K233" s="9">
        <f>J233*C233/1000</f>
        <v>40240365.33295</v>
      </c>
      <c r="L233" s="9">
        <v>247637806</v>
      </c>
      <c r="M233" s="9">
        <v>93050500</v>
      </c>
      <c r="N233" s="9">
        <v>59252050</v>
      </c>
      <c r="O233" s="9">
        <f>L233+M233+N233</f>
        <v>399940356</v>
      </c>
      <c r="P233" s="47">
        <f>O233*E233/1000</f>
        <v>5659156.0374</v>
      </c>
      <c r="Q233" s="9">
        <v>3243782429</v>
      </c>
      <c r="R233" s="10">
        <v>87.67059999999999</v>
      </c>
      <c r="S233" s="10">
        <v>12.3294</v>
      </c>
      <c r="T233" s="41"/>
      <c r="U233" s="11">
        <f>IF(I233=1,O233,0)</f>
        <v>0</v>
      </c>
      <c r="V233" s="48">
        <f>E233*U233/1000</f>
        <v>0</v>
      </c>
      <c r="W233" s="49">
        <f>IF(I233=1,J233,0)</f>
        <v>0</v>
      </c>
      <c r="X233" s="48">
        <f>W233*C233/1000</f>
        <v>0</v>
      </c>
      <c r="Y233" s="50"/>
      <c r="Z233" s="49">
        <f>IF(I233=0,O233,0)</f>
        <v>399940356</v>
      </c>
      <c r="AA233" s="49">
        <f>Z233*E233/1000</f>
        <v>5659156.0374</v>
      </c>
      <c r="AB233" s="49">
        <f>IF(I233=0,J233,0)</f>
        <v>2843842073</v>
      </c>
      <c r="AC233" s="51">
        <f>AB233*C233/1000</f>
        <v>40240365.33295</v>
      </c>
      <c r="AD233" s="52"/>
      <c r="AE233" s="53"/>
      <c r="AF233" s="11"/>
      <c r="AG233" s="11"/>
      <c r="AH233" s="11"/>
      <c r="AI233" s="11"/>
      <c r="AJ233" s="11"/>
      <c r="AK233" s="11"/>
      <c r="AL233" s="11"/>
      <c r="AM233" s="11"/>
    </row>
    <row r="234" ht="15" customHeight="1">
      <c r="A234" t="s" s="6">
        <v>480</v>
      </c>
      <c r="B234" t="s" s="6">
        <v>18</v>
      </c>
      <c r="C234" s="7">
        <v>17.15</v>
      </c>
      <c r="D234" s="7">
        <v>0</v>
      </c>
      <c r="E234" s="7">
        <v>17.15</v>
      </c>
      <c r="F234" s="7">
        <v>17.15</v>
      </c>
      <c r="G234" s="7">
        <v>17.15</v>
      </c>
      <c r="H234" s="7"/>
      <c r="I234" s="8">
        <f>IF(C234=E234,0,1)</f>
        <v>0</v>
      </c>
      <c r="J234" s="9">
        <v>1450333516</v>
      </c>
      <c r="K234" s="9">
        <f>J234*C234/1000</f>
        <v>24873219.7994</v>
      </c>
      <c r="L234" s="9">
        <v>32207866</v>
      </c>
      <c r="M234" s="9">
        <v>30185000</v>
      </c>
      <c r="N234" s="9">
        <v>24088915</v>
      </c>
      <c r="O234" s="9">
        <f>L234+M234+N234</f>
        <v>86481781</v>
      </c>
      <c r="P234" s="47">
        <f>O234*E234/1000</f>
        <v>1483162.54415</v>
      </c>
      <c r="Q234" s="9">
        <v>1536815297</v>
      </c>
      <c r="R234" s="10">
        <v>94.37269999999999</v>
      </c>
      <c r="S234" s="10">
        <v>5.6273</v>
      </c>
      <c r="T234" s="41"/>
      <c r="U234" s="11">
        <f>IF(I234=1,O234,0)</f>
        <v>0</v>
      </c>
      <c r="V234" s="48">
        <f>E234*U234/1000</f>
        <v>0</v>
      </c>
      <c r="W234" s="49">
        <f>IF(I234=1,J234,0)</f>
        <v>0</v>
      </c>
      <c r="X234" s="48">
        <f>W234*C234/1000</f>
        <v>0</v>
      </c>
      <c r="Y234" s="50"/>
      <c r="Z234" s="49">
        <f>IF(I234=0,O234,0)</f>
        <v>86481781</v>
      </c>
      <c r="AA234" s="49">
        <f>Z234*E234/1000</f>
        <v>1483162.54415</v>
      </c>
      <c r="AB234" s="49">
        <f>IF(I234=0,J234,0)</f>
        <v>1450333516</v>
      </c>
      <c r="AC234" s="51">
        <f>AB234*C234/1000</f>
        <v>24873219.7994</v>
      </c>
      <c r="AD234" s="52"/>
      <c r="AE234" s="53"/>
      <c r="AF234" s="11"/>
      <c r="AG234" s="11"/>
      <c r="AH234" s="11"/>
      <c r="AI234" s="11"/>
      <c r="AJ234" s="11"/>
      <c r="AK234" s="11"/>
      <c r="AL234" s="11"/>
      <c r="AM234" s="11"/>
    </row>
    <row r="235" ht="15" customHeight="1">
      <c r="A235" t="s" s="6">
        <v>482</v>
      </c>
      <c r="B235" t="s" s="6">
        <v>18</v>
      </c>
      <c r="C235" s="7">
        <v>18.32</v>
      </c>
      <c r="D235" s="7">
        <v>0</v>
      </c>
      <c r="E235" s="7">
        <v>18.32</v>
      </c>
      <c r="F235" s="7">
        <v>18.32</v>
      </c>
      <c r="G235" s="7">
        <v>18.32</v>
      </c>
      <c r="H235" s="7"/>
      <c r="I235" s="8">
        <f>IF(C235=E235,0,1)</f>
        <v>0</v>
      </c>
      <c r="J235" s="9">
        <v>90098144</v>
      </c>
      <c r="K235" s="9">
        <f>J235*C235/1000</f>
        <v>1650597.99808</v>
      </c>
      <c r="L235" s="9">
        <v>6464943</v>
      </c>
      <c r="M235" s="9">
        <v>853400</v>
      </c>
      <c r="N235" s="9">
        <v>6770883</v>
      </c>
      <c r="O235" s="9">
        <f>L235+M235+N235</f>
        <v>14089226</v>
      </c>
      <c r="P235" s="47">
        <f>O235*E235/1000</f>
        <v>258114.62032</v>
      </c>
      <c r="Q235" s="9">
        <v>104187370</v>
      </c>
      <c r="R235" s="10">
        <v>86.477</v>
      </c>
      <c r="S235" s="10">
        <v>13.523</v>
      </c>
      <c r="T235" s="41"/>
      <c r="U235" s="11">
        <f>IF(I235=1,O235,0)</f>
        <v>0</v>
      </c>
      <c r="V235" s="48">
        <f>E235*U235/1000</f>
        <v>0</v>
      </c>
      <c r="W235" s="49">
        <f>IF(I235=1,J235,0)</f>
        <v>0</v>
      </c>
      <c r="X235" s="48">
        <f>W235*C235/1000</f>
        <v>0</v>
      </c>
      <c r="Y235" s="50"/>
      <c r="Z235" s="49">
        <f>IF(I235=0,O235,0)</f>
        <v>14089226</v>
      </c>
      <c r="AA235" s="49">
        <f>Z235*E235/1000</f>
        <v>258114.62032</v>
      </c>
      <c r="AB235" s="49">
        <f>IF(I235=0,J235,0)</f>
        <v>90098144</v>
      </c>
      <c r="AC235" s="51">
        <f>AB235*C235/1000</f>
        <v>1650597.99808</v>
      </c>
      <c r="AD235" s="52"/>
      <c r="AE235" s="53"/>
      <c r="AF235" s="11"/>
      <c r="AG235" s="11"/>
      <c r="AH235" s="11"/>
      <c r="AI235" s="11"/>
      <c r="AJ235" s="11"/>
      <c r="AK235" s="11"/>
      <c r="AL235" s="11"/>
      <c r="AM235" s="11"/>
    </row>
    <row r="236" ht="15" customHeight="1">
      <c r="A236" t="s" s="6">
        <v>484</v>
      </c>
      <c r="B236" t="s" s="6">
        <v>18</v>
      </c>
      <c r="C236" s="7">
        <v>13.54</v>
      </c>
      <c r="D236" s="7">
        <v>0</v>
      </c>
      <c r="E236" s="7">
        <v>13.54</v>
      </c>
      <c r="F236" s="7">
        <v>13.54</v>
      </c>
      <c r="G236" s="7">
        <v>13.54</v>
      </c>
      <c r="H236" s="7"/>
      <c r="I236" s="8">
        <f>IF(C236=E236,0,1)</f>
        <v>0</v>
      </c>
      <c r="J236" s="9">
        <v>163670194</v>
      </c>
      <c r="K236" s="9">
        <f>J236*C236/1000</f>
        <v>2216094.42676</v>
      </c>
      <c r="L236" s="9">
        <v>5058106</v>
      </c>
      <c r="M236" s="9">
        <v>206400</v>
      </c>
      <c r="N236" s="9">
        <v>14716419</v>
      </c>
      <c r="O236" s="9">
        <f>L236+M236+N236</f>
        <v>19980925</v>
      </c>
      <c r="P236" s="47">
        <f>O236*E236/1000</f>
        <v>270541.7245</v>
      </c>
      <c r="Q236" s="9">
        <v>183651119</v>
      </c>
      <c r="R236" s="10">
        <v>89.1202</v>
      </c>
      <c r="S236" s="10">
        <v>10.8798</v>
      </c>
      <c r="T236" s="41"/>
      <c r="U236" s="11">
        <f>IF(I236=1,O236,0)</f>
        <v>0</v>
      </c>
      <c r="V236" s="48">
        <f>E236*U236/1000</f>
        <v>0</v>
      </c>
      <c r="W236" s="49">
        <f>IF(I236=1,J236,0)</f>
        <v>0</v>
      </c>
      <c r="X236" s="48">
        <f>W236*C236/1000</f>
        <v>0</v>
      </c>
      <c r="Y236" s="50"/>
      <c r="Z236" s="49">
        <f>IF(I236=0,O236,0)</f>
        <v>19980925</v>
      </c>
      <c r="AA236" s="49">
        <f>Z236*E236/1000</f>
        <v>270541.7245</v>
      </c>
      <c r="AB236" s="49">
        <f>IF(I236=0,J236,0)</f>
        <v>163670194</v>
      </c>
      <c r="AC236" s="51">
        <f>AB236*C236/1000</f>
        <v>2216094.42676</v>
      </c>
      <c r="AD236" s="52"/>
      <c r="AE236" s="53"/>
      <c r="AF236" s="11"/>
      <c r="AG236" s="11"/>
      <c r="AH236" s="11"/>
      <c r="AI236" s="11"/>
      <c r="AJ236" s="11"/>
      <c r="AK236" s="11"/>
      <c r="AL236" s="11"/>
      <c r="AM236" s="11"/>
    </row>
    <row r="237" ht="15" customHeight="1">
      <c r="A237" t="s" s="6">
        <v>486</v>
      </c>
      <c r="B237" t="s" s="6">
        <v>18</v>
      </c>
      <c r="C237" s="7">
        <v>15.58</v>
      </c>
      <c r="D237" s="7">
        <v>0</v>
      </c>
      <c r="E237" s="7">
        <v>15.58</v>
      </c>
      <c r="F237" s="7">
        <v>15.58</v>
      </c>
      <c r="G237" s="7">
        <v>15.58</v>
      </c>
      <c r="H237" s="7"/>
      <c r="I237" s="8">
        <f>IF(C237=E237,0,1)</f>
        <v>0</v>
      </c>
      <c r="J237" s="9">
        <v>233510860</v>
      </c>
      <c r="K237" s="9">
        <f>J237*C237/1000</f>
        <v>3638099.1988</v>
      </c>
      <c r="L237" s="9">
        <v>7453543</v>
      </c>
      <c r="M237" s="9">
        <v>628700</v>
      </c>
      <c r="N237" s="9">
        <v>7204930</v>
      </c>
      <c r="O237" s="9">
        <f>L237+M237+N237</f>
        <v>15287173</v>
      </c>
      <c r="P237" s="47">
        <f>O237*E237/1000</f>
        <v>238174.15534</v>
      </c>
      <c r="Q237" s="9">
        <v>248798033</v>
      </c>
      <c r="R237" s="10">
        <v>93.8556</v>
      </c>
      <c r="S237" s="10">
        <v>6.1444</v>
      </c>
      <c r="T237" s="41"/>
      <c r="U237" s="11">
        <f>IF(I237=1,O237,0)</f>
        <v>0</v>
      </c>
      <c r="V237" s="48">
        <f>E237*U237/1000</f>
        <v>0</v>
      </c>
      <c r="W237" s="49">
        <f>IF(I237=1,J237,0)</f>
        <v>0</v>
      </c>
      <c r="X237" s="48">
        <f>W237*C237/1000</f>
        <v>0</v>
      </c>
      <c r="Y237" s="50"/>
      <c r="Z237" s="49">
        <f>IF(I237=0,O237,0)</f>
        <v>15287173</v>
      </c>
      <c r="AA237" s="49">
        <f>Z237*E237/1000</f>
        <v>238174.15534</v>
      </c>
      <c r="AB237" s="49">
        <f>IF(I237=0,J237,0)</f>
        <v>233510860</v>
      </c>
      <c r="AC237" s="51">
        <f>AB237*C237/1000</f>
        <v>3638099.1988</v>
      </c>
      <c r="AD237" s="52"/>
      <c r="AE237" s="53"/>
      <c r="AF237" s="11"/>
      <c r="AG237" s="11"/>
      <c r="AH237" s="11"/>
      <c r="AI237" s="11"/>
      <c r="AJ237" s="11"/>
      <c r="AK237" s="11"/>
      <c r="AL237" s="11"/>
      <c r="AM237" s="11"/>
    </row>
    <row r="238" ht="15" customHeight="1">
      <c r="A238" t="s" s="6">
        <v>488</v>
      </c>
      <c r="B238" t="s" s="6">
        <v>18</v>
      </c>
      <c r="C238" s="7">
        <v>18.56</v>
      </c>
      <c r="D238" s="7">
        <v>0</v>
      </c>
      <c r="E238" s="7">
        <v>39.9</v>
      </c>
      <c r="F238" s="7">
        <v>39.9</v>
      </c>
      <c r="G238" s="7">
        <v>39.9</v>
      </c>
      <c r="H238" s="7"/>
      <c r="I238" s="8">
        <f>IF(C238=E238,0,1)</f>
        <v>1</v>
      </c>
      <c r="J238" s="9">
        <v>3220808803</v>
      </c>
      <c r="K238" s="9">
        <f>J238*C238/1000</f>
        <v>59778211.38368</v>
      </c>
      <c r="L238" s="9">
        <v>400004056</v>
      </c>
      <c r="M238" s="9">
        <v>155171501</v>
      </c>
      <c r="N238" s="9">
        <v>319166820</v>
      </c>
      <c r="O238" s="9">
        <f>L238+M238+N238</f>
        <v>874342377</v>
      </c>
      <c r="P238" s="47">
        <f>O238*E238/1000</f>
        <v>34886260.8423</v>
      </c>
      <c r="Q238" s="9">
        <v>4095151180</v>
      </c>
      <c r="R238" s="10">
        <v>78.6493</v>
      </c>
      <c r="S238" s="10">
        <v>21.3507</v>
      </c>
      <c r="T238" s="41"/>
      <c r="U238" s="11">
        <f>IF(I238=1,O238,0)</f>
        <v>874342377</v>
      </c>
      <c r="V238" s="48">
        <f>E238*U238/1000</f>
        <v>34886260.8423</v>
      </c>
      <c r="W238" s="49">
        <f>IF(I238=1,J238,0)</f>
        <v>3220808803</v>
      </c>
      <c r="X238" s="48">
        <f>W238*C238/1000</f>
        <v>59778211.38368</v>
      </c>
      <c r="Y238" s="50"/>
      <c r="Z238" s="49">
        <f>IF(I238=0,O238,0)</f>
        <v>0</v>
      </c>
      <c r="AA238" s="49">
        <f>Z238*E238/1000</f>
        <v>0</v>
      </c>
      <c r="AB238" s="49">
        <f>IF(I238=0,J238,0)</f>
        <v>0</v>
      </c>
      <c r="AC238" s="51">
        <f>AB238*C238/1000</f>
        <v>0</v>
      </c>
      <c r="AD238" s="52"/>
      <c r="AE238" s="53"/>
      <c r="AF238" s="11"/>
      <c r="AG238" s="11"/>
      <c r="AH238" s="11"/>
      <c r="AI238" s="11"/>
      <c r="AJ238" s="11"/>
      <c r="AK238" s="11"/>
      <c r="AL238" s="11"/>
      <c r="AM238" s="11"/>
    </row>
    <row r="239" ht="15" customHeight="1">
      <c r="A239" t="s" s="6">
        <v>490</v>
      </c>
      <c r="B239" t="s" s="6">
        <v>18</v>
      </c>
      <c r="C239" s="7">
        <v>19.95</v>
      </c>
      <c r="D239" s="7">
        <v>0</v>
      </c>
      <c r="E239" s="7">
        <v>19.95</v>
      </c>
      <c r="F239" s="7">
        <v>19.95</v>
      </c>
      <c r="G239" s="7">
        <v>19.95</v>
      </c>
      <c r="H239" s="7"/>
      <c r="I239" s="8">
        <f>IF(C239=E239,0,1)</f>
        <v>0</v>
      </c>
      <c r="J239" s="9">
        <v>77660483</v>
      </c>
      <c r="K239" s="9">
        <f>J239*C239/1000</f>
        <v>1549326.63585</v>
      </c>
      <c r="L239" s="9">
        <v>8010702</v>
      </c>
      <c r="M239" s="9">
        <v>1503200</v>
      </c>
      <c r="N239" s="9">
        <v>25624479</v>
      </c>
      <c r="O239" s="9">
        <f>L239+M239+N239</f>
        <v>35138381</v>
      </c>
      <c r="P239" s="47">
        <f>O239*E239/1000</f>
        <v>701010.70095</v>
      </c>
      <c r="Q239" s="9">
        <v>112798864</v>
      </c>
      <c r="R239" s="10">
        <v>68.8486</v>
      </c>
      <c r="S239" s="10">
        <v>31.1514</v>
      </c>
      <c r="T239" s="41"/>
      <c r="U239" s="11">
        <f>IF(I239=1,O239,0)</f>
        <v>0</v>
      </c>
      <c r="V239" s="48">
        <f>E239*U239/1000</f>
        <v>0</v>
      </c>
      <c r="W239" s="49">
        <f>IF(I239=1,J239,0)</f>
        <v>0</v>
      </c>
      <c r="X239" s="48">
        <f>W239*C239/1000</f>
        <v>0</v>
      </c>
      <c r="Y239" s="50"/>
      <c r="Z239" s="49">
        <f>IF(I239=0,O239,0)</f>
        <v>35138381</v>
      </c>
      <c r="AA239" s="49">
        <f>Z239*E239/1000</f>
        <v>701010.70095</v>
      </c>
      <c r="AB239" s="49">
        <f>IF(I239=0,J239,0)</f>
        <v>77660483</v>
      </c>
      <c r="AC239" s="51">
        <f>AB239*C239/1000</f>
        <v>1549326.63585</v>
      </c>
      <c r="AD239" s="52"/>
      <c r="AE239" s="53"/>
      <c r="AF239" s="11"/>
      <c r="AG239" s="11"/>
      <c r="AH239" s="11"/>
      <c r="AI239" s="11"/>
      <c r="AJ239" s="11"/>
      <c r="AK239" s="11"/>
      <c r="AL239" s="11"/>
      <c r="AM239" s="11"/>
    </row>
    <row r="240" ht="15" customHeight="1">
      <c r="A240" t="s" s="6">
        <v>492</v>
      </c>
      <c r="B240" t="s" s="6">
        <v>18</v>
      </c>
      <c r="C240" s="7">
        <v>14.03</v>
      </c>
      <c r="D240" s="7">
        <v>0</v>
      </c>
      <c r="E240" s="7">
        <v>18.2</v>
      </c>
      <c r="F240" s="7">
        <v>18.2</v>
      </c>
      <c r="G240" s="7">
        <v>18.2</v>
      </c>
      <c r="H240" s="7"/>
      <c r="I240" s="8">
        <f>IF(C240=E240,0,1)</f>
        <v>1</v>
      </c>
      <c r="J240" s="9">
        <v>1225044470</v>
      </c>
      <c r="K240" s="9">
        <f>J240*C240/1000</f>
        <v>17187373.9141</v>
      </c>
      <c r="L240" s="9">
        <v>305191230</v>
      </c>
      <c r="M240" s="9">
        <v>83372700</v>
      </c>
      <c r="N240" s="9">
        <v>105133740</v>
      </c>
      <c r="O240" s="9">
        <f>L240+M240+N240</f>
        <v>493697670</v>
      </c>
      <c r="P240" s="47">
        <f>O240*E240/1000</f>
        <v>8985297.594000001</v>
      </c>
      <c r="Q240" s="9">
        <v>1718742140</v>
      </c>
      <c r="R240" s="10">
        <v>71.2756</v>
      </c>
      <c r="S240" s="10">
        <v>28.7244</v>
      </c>
      <c r="T240" s="41"/>
      <c r="U240" s="11">
        <f>IF(I240=1,O240,0)</f>
        <v>493697670</v>
      </c>
      <c r="V240" s="48">
        <f>E240*U240/1000</f>
        <v>8985297.594000001</v>
      </c>
      <c r="W240" s="49">
        <f>IF(I240=1,J240,0)</f>
        <v>1225044470</v>
      </c>
      <c r="X240" s="48">
        <f>W240*C240/1000</f>
        <v>17187373.9141</v>
      </c>
      <c r="Y240" s="50"/>
      <c r="Z240" s="49">
        <f>IF(I240=0,O240,0)</f>
        <v>0</v>
      </c>
      <c r="AA240" s="49">
        <f>Z240*E240/1000</f>
        <v>0</v>
      </c>
      <c r="AB240" s="49">
        <f>IF(I240=0,J240,0)</f>
        <v>0</v>
      </c>
      <c r="AC240" s="51">
        <f>AB240*C240/1000</f>
        <v>0</v>
      </c>
      <c r="AD240" s="52"/>
      <c r="AE240" s="53"/>
      <c r="AF240" s="11"/>
      <c r="AG240" s="11"/>
      <c r="AH240" s="11"/>
      <c r="AI240" s="11"/>
      <c r="AJ240" s="11"/>
      <c r="AK240" s="11"/>
      <c r="AL240" s="11"/>
      <c r="AM240" s="11"/>
    </row>
    <row r="241" ht="15" customHeight="1">
      <c r="A241" t="s" s="6">
        <v>494</v>
      </c>
      <c r="B241" t="s" s="6">
        <v>18</v>
      </c>
      <c r="C241" s="7">
        <v>15.43</v>
      </c>
      <c r="D241" s="7">
        <v>0</v>
      </c>
      <c r="E241" s="7">
        <v>15.43</v>
      </c>
      <c r="F241" s="7">
        <v>15.43</v>
      </c>
      <c r="G241" s="7">
        <v>15.43</v>
      </c>
      <c r="H241" s="7"/>
      <c r="I241" s="8">
        <f>IF(C241=E241,0,1)</f>
        <v>0</v>
      </c>
      <c r="J241" s="9">
        <v>10577955272</v>
      </c>
      <c r="K241" s="9">
        <f>J241*C241/1000</f>
        <v>163217849.84696</v>
      </c>
      <c r="L241" s="9">
        <v>1057713991</v>
      </c>
      <c r="M241" s="9">
        <v>450823265</v>
      </c>
      <c r="N241" s="9">
        <v>489033078</v>
      </c>
      <c r="O241" s="9">
        <f>L241+M241+N241</f>
        <v>1997570334</v>
      </c>
      <c r="P241" s="47">
        <f>O241*E241/1000</f>
        <v>30822510.25362</v>
      </c>
      <c r="Q241" s="9">
        <v>12575525606</v>
      </c>
      <c r="R241" s="10">
        <v>84.11539999999999</v>
      </c>
      <c r="S241" s="10">
        <v>15.8846</v>
      </c>
      <c r="T241" s="41"/>
      <c r="U241" s="11">
        <f>IF(I241=1,O241,0)</f>
        <v>0</v>
      </c>
      <c r="V241" s="48">
        <f>E241*U241/1000</f>
        <v>0</v>
      </c>
      <c r="W241" s="49">
        <f>IF(I241=1,J241,0)</f>
        <v>0</v>
      </c>
      <c r="X241" s="48">
        <f>W241*C241/1000</f>
        <v>0</v>
      </c>
      <c r="Y241" s="50"/>
      <c r="Z241" s="49">
        <f>IF(I241=0,O241,0)</f>
        <v>1997570334</v>
      </c>
      <c r="AA241" s="49">
        <f>Z241*E241/1000</f>
        <v>30822510.25362</v>
      </c>
      <c r="AB241" s="49">
        <f>IF(I241=0,J241,0)</f>
        <v>10577955272</v>
      </c>
      <c r="AC241" s="51">
        <f>AB241*C241/1000</f>
        <v>163217849.84696</v>
      </c>
      <c r="AD241" s="52"/>
      <c r="AE241" s="53"/>
      <c r="AF241" s="11"/>
      <c r="AG241" s="11"/>
      <c r="AH241" s="11"/>
      <c r="AI241" s="11"/>
      <c r="AJ241" s="11"/>
      <c r="AK241" s="11"/>
      <c r="AL241" s="11"/>
      <c r="AM241" s="11"/>
    </row>
    <row r="242" ht="15" customHeight="1">
      <c r="A242" t="s" s="6">
        <v>496</v>
      </c>
      <c r="B242" t="s" s="6">
        <v>18</v>
      </c>
      <c r="C242" s="7">
        <v>16.81</v>
      </c>
      <c r="D242" s="7">
        <v>0</v>
      </c>
      <c r="E242" s="7">
        <v>16.81</v>
      </c>
      <c r="F242" s="7">
        <v>16.81</v>
      </c>
      <c r="G242" s="7">
        <v>16.81</v>
      </c>
      <c r="H242" s="7"/>
      <c r="I242" s="8">
        <f>IF(C242=E242,0,1)</f>
        <v>0</v>
      </c>
      <c r="J242" s="9">
        <v>453991926</v>
      </c>
      <c r="K242" s="9">
        <f>J242*C242/1000</f>
        <v>7631604.27606</v>
      </c>
      <c r="L242" s="9">
        <v>88263916</v>
      </c>
      <c r="M242" s="9">
        <v>18068588</v>
      </c>
      <c r="N242" s="9">
        <v>58617380</v>
      </c>
      <c r="O242" s="9">
        <f>L242+M242+N242</f>
        <v>164949884</v>
      </c>
      <c r="P242" s="47">
        <f>O242*E242/1000</f>
        <v>2772807.55004</v>
      </c>
      <c r="Q242" s="9">
        <v>618941810</v>
      </c>
      <c r="R242" s="10">
        <v>73.3497</v>
      </c>
      <c r="S242" s="10">
        <v>26.6503</v>
      </c>
      <c r="T242" s="41"/>
      <c r="U242" s="11">
        <f>IF(I242=1,O242,0)</f>
        <v>0</v>
      </c>
      <c r="V242" s="48">
        <f>E242*U242/1000</f>
        <v>0</v>
      </c>
      <c r="W242" s="49">
        <f>IF(I242=1,J242,0)</f>
        <v>0</v>
      </c>
      <c r="X242" s="48">
        <f>W242*C242/1000</f>
        <v>0</v>
      </c>
      <c r="Y242" s="50"/>
      <c r="Z242" s="49">
        <f>IF(I242=0,O242,0)</f>
        <v>164949884</v>
      </c>
      <c r="AA242" s="49">
        <f>Z242*E242/1000</f>
        <v>2772807.55004</v>
      </c>
      <c r="AB242" s="49">
        <f>IF(I242=0,J242,0)</f>
        <v>453991926</v>
      </c>
      <c r="AC242" s="51">
        <f>AB242*C242/1000</f>
        <v>7631604.27606</v>
      </c>
      <c r="AD242" s="52"/>
      <c r="AE242" s="53"/>
      <c r="AF242" s="11"/>
      <c r="AG242" s="11"/>
      <c r="AH242" s="11"/>
      <c r="AI242" s="11"/>
      <c r="AJ242" s="11"/>
      <c r="AK242" s="11"/>
      <c r="AL242" s="11"/>
      <c r="AM242" s="11"/>
    </row>
    <row r="243" ht="15" customHeight="1">
      <c r="A243" t="s" s="6">
        <v>498</v>
      </c>
      <c r="B243" t="s" s="6">
        <v>18</v>
      </c>
      <c r="C243" s="7">
        <v>15.68</v>
      </c>
      <c r="D243" s="7">
        <v>0</v>
      </c>
      <c r="E243" s="7">
        <v>15.68</v>
      </c>
      <c r="F243" s="7">
        <v>15.68</v>
      </c>
      <c r="G243" s="7">
        <v>15.68</v>
      </c>
      <c r="H243" s="7"/>
      <c r="I243" s="8">
        <f>IF(C243=E243,0,1)</f>
        <v>0</v>
      </c>
      <c r="J243" s="9">
        <v>589045993</v>
      </c>
      <c r="K243" s="9">
        <f>J243*C243/1000</f>
        <v>9236241.17024</v>
      </c>
      <c r="L243" s="9">
        <v>7887959</v>
      </c>
      <c r="M243" s="9">
        <v>1900600</v>
      </c>
      <c r="N243" s="9">
        <v>14197207</v>
      </c>
      <c r="O243" s="9">
        <f>L243+M243+N243</f>
        <v>23985766</v>
      </c>
      <c r="P243" s="47">
        <f>O243*E243/1000</f>
        <v>376096.81088</v>
      </c>
      <c r="Q243" s="9">
        <v>613031759</v>
      </c>
      <c r="R243" s="10">
        <v>96.0874</v>
      </c>
      <c r="S243" s="10">
        <v>3.9126</v>
      </c>
      <c r="T243" s="41"/>
      <c r="U243" s="11">
        <f>IF(I243=1,O243,0)</f>
        <v>0</v>
      </c>
      <c r="V243" s="48">
        <f>E243*U243/1000</f>
        <v>0</v>
      </c>
      <c r="W243" s="49">
        <f>IF(I243=1,J243,0)</f>
        <v>0</v>
      </c>
      <c r="X243" s="48">
        <f>W243*C243/1000</f>
        <v>0</v>
      </c>
      <c r="Y243" s="50"/>
      <c r="Z243" s="49">
        <f>IF(I243=0,O243,0)</f>
        <v>23985766</v>
      </c>
      <c r="AA243" s="49">
        <f>Z243*E243/1000</f>
        <v>376096.81088</v>
      </c>
      <c r="AB243" s="49">
        <f>IF(I243=0,J243,0)</f>
        <v>589045993</v>
      </c>
      <c r="AC243" s="51">
        <f>AB243*C243/1000</f>
        <v>9236241.17024</v>
      </c>
      <c r="AD243" s="52"/>
      <c r="AE243" s="53"/>
      <c r="AF243" s="11"/>
      <c r="AG243" s="11"/>
      <c r="AH243" s="11"/>
      <c r="AI243" s="11"/>
      <c r="AJ243" s="11"/>
      <c r="AK243" s="11"/>
      <c r="AL243" s="11"/>
      <c r="AM243" s="11"/>
    </row>
    <row r="244" ht="15" customHeight="1">
      <c r="A244" t="s" s="6">
        <v>500</v>
      </c>
      <c r="B244" t="s" s="6">
        <v>18</v>
      </c>
      <c r="C244" s="7">
        <v>6.66</v>
      </c>
      <c r="D244" s="7">
        <v>0</v>
      </c>
      <c r="E244" s="7">
        <v>6.37</v>
      </c>
      <c r="F244" s="7">
        <v>6.37</v>
      </c>
      <c r="G244" s="7">
        <v>6.37</v>
      </c>
      <c r="H244" s="7"/>
      <c r="I244" s="8">
        <f>IF(C244=E244,0,1)</f>
        <v>1</v>
      </c>
      <c r="J244" s="9">
        <v>3290157706</v>
      </c>
      <c r="K244" s="9">
        <f>J244*C244/1000</f>
        <v>21912450.32196</v>
      </c>
      <c r="L244" s="9">
        <v>499266414</v>
      </c>
      <c r="M244" s="9">
        <v>4062500</v>
      </c>
      <c r="N244" s="9">
        <v>40287510</v>
      </c>
      <c r="O244" s="9">
        <f>L244+M244+N244</f>
        <v>543616424</v>
      </c>
      <c r="P244" s="47">
        <f>O244*E244/1000</f>
        <v>3462836.62088</v>
      </c>
      <c r="Q244" s="9">
        <v>3833774130</v>
      </c>
      <c r="R244" s="10">
        <v>85.8203</v>
      </c>
      <c r="S244" s="10">
        <v>14.1797</v>
      </c>
      <c r="T244" s="41"/>
      <c r="U244" s="11">
        <f>IF(I244=1,O244,0)</f>
        <v>543616424</v>
      </c>
      <c r="V244" s="48">
        <f>E244*U244/1000</f>
        <v>3462836.62088</v>
      </c>
      <c r="W244" s="49">
        <f>IF(I244=1,J244,0)</f>
        <v>3290157706</v>
      </c>
      <c r="X244" s="48">
        <f>W244*C244/1000</f>
        <v>21912450.32196</v>
      </c>
      <c r="Y244" s="50"/>
      <c r="Z244" s="49">
        <f>IF(I244=0,O244,0)</f>
        <v>0</v>
      </c>
      <c r="AA244" s="49">
        <f>Z244*E244/1000</f>
        <v>0</v>
      </c>
      <c r="AB244" s="49">
        <f>IF(I244=0,J244,0)</f>
        <v>0</v>
      </c>
      <c r="AC244" s="51">
        <f>AB244*C244/1000</f>
        <v>0</v>
      </c>
      <c r="AD244" s="52"/>
      <c r="AE244" s="53"/>
      <c r="AF244" s="11"/>
      <c r="AG244" s="11"/>
      <c r="AH244" s="11"/>
      <c r="AI244" s="11"/>
      <c r="AJ244" s="11"/>
      <c r="AK244" s="11"/>
      <c r="AL244" s="11"/>
      <c r="AM244" s="11"/>
    </row>
    <row r="245" ht="15" customHeight="1">
      <c r="A245" t="s" s="6">
        <v>502</v>
      </c>
      <c r="B245" t="s" s="6">
        <v>18</v>
      </c>
      <c r="C245" s="7">
        <v>11.98</v>
      </c>
      <c r="D245" s="7">
        <v>0</v>
      </c>
      <c r="E245" s="7">
        <v>23.86</v>
      </c>
      <c r="F245" s="7">
        <v>23.86</v>
      </c>
      <c r="G245" s="7">
        <v>23.86</v>
      </c>
      <c r="H245" s="7"/>
      <c r="I245" s="8">
        <f>IF(C245=E245,0,1)</f>
        <v>1</v>
      </c>
      <c r="J245" s="9">
        <v>16279026792</v>
      </c>
      <c r="K245" s="9">
        <f>J245*C245/1000</f>
        <v>195022740.96816</v>
      </c>
      <c r="L245" s="9">
        <v>2009069690</v>
      </c>
      <c r="M245" s="9">
        <v>167195105</v>
      </c>
      <c r="N245" s="9">
        <v>456946350</v>
      </c>
      <c r="O245" s="9">
        <f>L245+M245+N245</f>
        <v>2633211145</v>
      </c>
      <c r="P245" s="47">
        <f>O245*E245/1000</f>
        <v>62828417.9197</v>
      </c>
      <c r="Q245" s="9">
        <v>18912237937</v>
      </c>
      <c r="R245" s="10">
        <v>86.0767</v>
      </c>
      <c r="S245" s="10">
        <v>13.9233</v>
      </c>
      <c r="T245" s="41"/>
      <c r="U245" s="11">
        <f>IF(I245=1,O245,0)</f>
        <v>2633211145</v>
      </c>
      <c r="V245" s="48">
        <f>E245*U245/1000</f>
        <v>62828417.9197</v>
      </c>
      <c r="W245" s="49">
        <f>IF(I245=1,J245,0)</f>
        <v>16279026792</v>
      </c>
      <c r="X245" s="48">
        <f>W245*C245/1000</f>
        <v>195022740.96816</v>
      </c>
      <c r="Y245" s="50"/>
      <c r="Z245" s="49">
        <f>IF(I245=0,O245,0)</f>
        <v>0</v>
      </c>
      <c r="AA245" s="49">
        <f>Z245*E245/1000</f>
        <v>0</v>
      </c>
      <c r="AB245" s="49">
        <f>IF(I245=0,J245,0)</f>
        <v>0</v>
      </c>
      <c r="AC245" s="51">
        <f>AB245*C245/1000</f>
        <v>0</v>
      </c>
      <c r="AD245" s="52"/>
      <c r="AE245" s="53"/>
      <c r="AF245" s="11"/>
      <c r="AG245" s="11"/>
      <c r="AH245" s="11"/>
      <c r="AI245" s="11"/>
      <c r="AJ245" s="11"/>
      <c r="AK245" s="11"/>
      <c r="AL245" s="11"/>
      <c r="AM245" s="11"/>
    </row>
    <row r="246" ht="15" customHeight="1">
      <c r="A246" t="s" s="6">
        <v>504</v>
      </c>
      <c r="B246" t="s" s="6">
        <v>18</v>
      </c>
      <c r="C246" s="7">
        <v>13.6</v>
      </c>
      <c r="D246" s="7">
        <v>0</v>
      </c>
      <c r="E246" s="7">
        <v>26.35</v>
      </c>
      <c r="F246" s="7">
        <v>26.35</v>
      </c>
      <c r="G246" s="7">
        <v>26.35</v>
      </c>
      <c r="H246" s="7"/>
      <c r="I246" s="8">
        <f>IF(C246=E246,0,1)</f>
        <v>1</v>
      </c>
      <c r="J246" s="9">
        <v>4030974541</v>
      </c>
      <c r="K246" s="9">
        <f>J246*C246/1000</f>
        <v>54821253.7576</v>
      </c>
      <c r="L246" s="9">
        <v>297062546</v>
      </c>
      <c r="M246" s="9">
        <v>119507751</v>
      </c>
      <c r="N246" s="9">
        <v>105027130</v>
      </c>
      <c r="O246" s="9">
        <f>L246+M246+N246</f>
        <v>521597427</v>
      </c>
      <c r="P246" s="47">
        <f>O246*E246/1000</f>
        <v>13744092.20145</v>
      </c>
      <c r="Q246" s="9">
        <v>4552571968</v>
      </c>
      <c r="R246" s="10">
        <v>88.5428</v>
      </c>
      <c r="S246" s="10">
        <v>11.4572</v>
      </c>
      <c r="T246" s="41"/>
      <c r="U246" s="11">
        <f>IF(I246=1,O246,0)</f>
        <v>521597427</v>
      </c>
      <c r="V246" s="48">
        <f>E246*U246/1000</f>
        <v>13744092.20145</v>
      </c>
      <c r="W246" s="49">
        <f>IF(I246=1,J246,0)</f>
        <v>4030974541</v>
      </c>
      <c r="X246" s="48">
        <f>W246*C246/1000</f>
        <v>54821253.7576</v>
      </c>
      <c r="Y246" s="50"/>
      <c r="Z246" s="49">
        <f>IF(I246=0,O246,0)</f>
        <v>0</v>
      </c>
      <c r="AA246" s="49">
        <f>Z246*E246/1000</f>
        <v>0</v>
      </c>
      <c r="AB246" s="49">
        <f>IF(I246=0,J246,0)</f>
        <v>0</v>
      </c>
      <c r="AC246" s="51">
        <f>AB246*C246/1000</f>
        <v>0</v>
      </c>
      <c r="AD246" s="52"/>
      <c r="AE246" s="53"/>
      <c r="AF246" s="11"/>
      <c r="AG246" s="11"/>
      <c r="AH246" s="11"/>
      <c r="AI246" s="11"/>
      <c r="AJ246" s="11"/>
      <c r="AK246" s="11"/>
      <c r="AL246" s="11"/>
      <c r="AM246" s="11"/>
    </row>
    <row r="247" ht="15" customHeight="1">
      <c r="A247" t="s" s="6">
        <v>506</v>
      </c>
      <c r="B247" t="s" s="6">
        <v>18</v>
      </c>
      <c r="C247" s="7">
        <v>14.83</v>
      </c>
      <c r="D247" s="7">
        <v>0</v>
      </c>
      <c r="E247" s="7">
        <v>20.29</v>
      </c>
      <c r="F247" s="7">
        <v>20.29</v>
      </c>
      <c r="G247" s="7">
        <v>20.29</v>
      </c>
      <c r="H247" s="7"/>
      <c r="I247" s="8">
        <f>IF(C247=E247,0,1)</f>
        <v>1</v>
      </c>
      <c r="J247" s="9">
        <v>1943888758</v>
      </c>
      <c r="K247" s="9">
        <f>J247*C247/1000</f>
        <v>28827870.28114</v>
      </c>
      <c r="L247" s="9">
        <v>423273370</v>
      </c>
      <c r="M247" s="9">
        <v>125419400</v>
      </c>
      <c r="N247" s="9">
        <v>41439760</v>
      </c>
      <c r="O247" s="9">
        <f>L247+M247+N247</f>
        <v>590132530</v>
      </c>
      <c r="P247" s="47">
        <f>O247*E247/1000</f>
        <v>11973789.0337</v>
      </c>
      <c r="Q247" s="9">
        <v>2534021288</v>
      </c>
      <c r="R247" s="10">
        <v>76.7116</v>
      </c>
      <c r="S247" s="10">
        <v>23.2884</v>
      </c>
      <c r="T247" s="41"/>
      <c r="U247" s="11">
        <f>IF(I247=1,O247,0)</f>
        <v>590132530</v>
      </c>
      <c r="V247" s="48">
        <f>E247*U247/1000</f>
        <v>11973789.0337</v>
      </c>
      <c r="W247" s="49">
        <f>IF(I247=1,J247,0)</f>
        <v>1943888758</v>
      </c>
      <c r="X247" s="48">
        <f>W247*C247/1000</f>
        <v>28827870.28114</v>
      </c>
      <c r="Y247" s="50"/>
      <c r="Z247" s="49">
        <f>IF(I247=0,O247,0)</f>
        <v>0</v>
      </c>
      <c r="AA247" s="49">
        <f>Z247*E247/1000</f>
        <v>0</v>
      </c>
      <c r="AB247" s="49">
        <f>IF(I247=0,J247,0)</f>
        <v>0</v>
      </c>
      <c r="AC247" s="51">
        <f>AB247*C247/1000</f>
        <v>0</v>
      </c>
      <c r="AD247" s="52"/>
      <c r="AE247" s="53"/>
      <c r="AF247" s="11"/>
      <c r="AG247" s="11"/>
      <c r="AH247" s="11"/>
      <c r="AI247" s="11"/>
      <c r="AJ247" s="11"/>
      <c r="AK247" s="11"/>
      <c r="AL247" s="11"/>
      <c r="AM247" s="11"/>
    </row>
    <row r="248" ht="15" customHeight="1">
      <c r="A248" t="s" s="6">
        <v>508</v>
      </c>
      <c r="B248" t="s" s="6">
        <v>18</v>
      </c>
      <c r="C248" s="7">
        <v>13.33</v>
      </c>
      <c r="D248" s="7">
        <v>0</v>
      </c>
      <c r="E248" s="7">
        <v>13.55</v>
      </c>
      <c r="F248" s="7">
        <v>13.55</v>
      </c>
      <c r="G248" s="7">
        <v>13.55</v>
      </c>
      <c r="H248" s="7"/>
      <c r="I248" s="8">
        <f>IF(C248=E248,0,1)</f>
        <v>1</v>
      </c>
      <c r="J248" s="9">
        <v>5763036819</v>
      </c>
      <c r="K248" s="9">
        <f>J248*C248/1000</f>
        <v>76821280.79727</v>
      </c>
      <c r="L248" s="9">
        <v>364509710</v>
      </c>
      <c r="M248" s="9">
        <v>12035100</v>
      </c>
      <c r="N248" s="9">
        <v>60170170</v>
      </c>
      <c r="O248" s="9">
        <f>L248+M248+N248</f>
        <v>436714980</v>
      </c>
      <c r="P248" s="47">
        <f>O248*E248/1000</f>
        <v>5917487.979</v>
      </c>
      <c r="Q248" s="9">
        <v>6199751799</v>
      </c>
      <c r="R248" s="10">
        <v>92.9559</v>
      </c>
      <c r="S248" s="10">
        <v>7.0441</v>
      </c>
      <c r="T248" s="41"/>
      <c r="U248" s="11">
        <f>IF(I248=1,O248,0)</f>
        <v>436714980</v>
      </c>
      <c r="V248" s="48">
        <f>E248*U248/1000</f>
        <v>5917487.979</v>
      </c>
      <c r="W248" s="49">
        <f>IF(I248=1,J248,0)</f>
        <v>5763036819</v>
      </c>
      <c r="X248" s="48">
        <f>W248*C248/1000</f>
        <v>76821280.79727</v>
      </c>
      <c r="Y248" s="50"/>
      <c r="Z248" s="49">
        <f>IF(I248=0,O248,0)</f>
        <v>0</v>
      </c>
      <c r="AA248" s="49">
        <f>Z248*E248/1000</f>
        <v>0</v>
      </c>
      <c r="AB248" s="49">
        <f>IF(I248=0,J248,0)</f>
        <v>0</v>
      </c>
      <c r="AC248" s="51">
        <f>AB248*C248/1000</f>
        <v>0</v>
      </c>
      <c r="AD248" s="52"/>
      <c r="AE248" s="53"/>
      <c r="AF248" s="11"/>
      <c r="AG248" s="11"/>
      <c r="AH248" s="11"/>
      <c r="AI248" s="11"/>
      <c r="AJ248" s="11"/>
      <c r="AK248" s="11"/>
      <c r="AL248" s="11"/>
      <c r="AM248" s="11"/>
    </row>
    <row r="249" ht="15" customHeight="1">
      <c r="A249" t="s" s="6">
        <v>510</v>
      </c>
      <c r="B249" t="s" s="6">
        <v>18</v>
      </c>
      <c r="C249" s="7">
        <v>12.67</v>
      </c>
      <c r="D249" s="7">
        <v>0</v>
      </c>
      <c r="E249" s="7">
        <v>12.67</v>
      </c>
      <c r="F249" s="7">
        <v>12.67</v>
      </c>
      <c r="G249" s="7">
        <v>12.67</v>
      </c>
      <c r="H249" s="7"/>
      <c r="I249" s="8">
        <f>IF(C249=E249,0,1)</f>
        <v>0</v>
      </c>
      <c r="J249" s="9">
        <v>2043043026</v>
      </c>
      <c r="K249" s="9">
        <f>J249*C249/1000</f>
        <v>25885355.13942</v>
      </c>
      <c r="L249" s="9">
        <v>76370574</v>
      </c>
      <c r="M249" s="9">
        <v>18040400</v>
      </c>
      <c r="N249" s="9">
        <v>92228297</v>
      </c>
      <c r="O249" s="9">
        <f>L249+M249+N249</f>
        <v>186639271</v>
      </c>
      <c r="P249" s="47">
        <f>O249*E249/1000</f>
        <v>2364719.56357</v>
      </c>
      <c r="Q249" s="9">
        <v>2229682297</v>
      </c>
      <c r="R249" s="10">
        <v>91.6293</v>
      </c>
      <c r="S249" s="10">
        <v>8.370699999999999</v>
      </c>
      <c r="T249" s="41"/>
      <c r="U249" s="11">
        <f>IF(I249=1,O249,0)</f>
        <v>0</v>
      </c>
      <c r="V249" s="48">
        <f>E249*U249/1000</f>
        <v>0</v>
      </c>
      <c r="W249" s="49">
        <f>IF(I249=1,J249,0)</f>
        <v>0</v>
      </c>
      <c r="X249" s="48">
        <f>W249*C249/1000</f>
        <v>0</v>
      </c>
      <c r="Y249" s="50"/>
      <c r="Z249" s="49">
        <f>IF(I249=0,O249,0)</f>
        <v>186639271</v>
      </c>
      <c r="AA249" s="49">
        <f>Z249*E249/1000</f>
        <v>2364719.56357</v>
      </c>
      <c r="AB249" s="49">
        <f>IF(I249=0,J249,0)</f>
        <v>2043043026</v>
      </c>
      <c r="AC249" s="51">
        <f>AB249*C249/1000</f>
        <v>25885355.13942</v>
      </c>
      <c r="AD249" s="52"/>
      <c r="AE249" s="53"/>
      <c r="AF249" s="11"/>
      <c r="AG249" s="11"/>
      <c r="AH249" s="11"/>
      <c r="AI249" s="11"/>
      <c r="AJ249" s="11"/>
      <c r="AK249" s="11"/>
      <c r="AL249" s="11"/>
      <c r="AM249" s="11"/>
    </row>
    <row r="250" ht="15" customHeight="1">
      <c r="A250" t="s" s="6">
        <v>512</v>
      </c>
      <c r="B250" t="s" s="6">
        <v>18</v>
      </c>
      <c r="C250" s="7">
        <v>10.4</v>
      </c>
      <c r="D250" s="7">
        <v>0</v>
      </c>
      <c r="E250" s="7">
        <v>20.56</v>
      </c>
      <c r="F250" s="7">
        <v>20.56</v>
      </c>
      <c r="G250" s="7">
        <v>20.56</v>
      </c>
      <c r="H250" s="7"/>
      <c r="I250" s="8">
        <f>IF(C250=E250,0,1)</f>
        <v>1</v>
      </c>
      <c r="J250" s="9">
        <v>7534780417</v>
      </c>
      <c r="K250" s="9">
        <f>J250*C250/1000</f>
        <v>78361716.33679999</v>
      </c>
      <c r="L250" s="9">
        <v>713690892</v>
      </c>
      <c r="M250" s="9">
        <v>291473188</v>
      </c>
      <c r="N250" s="9">
        <v>146981779</v>
      </c>
      <c r="O250" s="9">
        <f>L250+M250+N250</f>
        <v>1152145859</v>
      </c>
      <c r="P250" s="47">
        <f>O250*E250/1000</f>
        <v>23688118.86104</v>
      </c>
      <c r="Q250" s="9">
        <v>8686926276</v>
      </c>
      <c r="R250" s="10">
        <v>86.73699999999999</v>
      </c>
      <c r="S250" s="10">
        <v>13.263</v>
      </c>
      <c r="T250" s="41"/>
      <c r="U250" s="11">
        <f>IF(I250=1,O250,0)</f>
        <v>1152145859</v>
      </c>
      <c r="V250" s="48">
        <f>E250*U250/1000</f>
        <v>23688118.86104</v>
      </c>
      <c r="W250" s="49">
        <f>IF(I250=1,J250,0)</f>
        <v>7534780417</v>
      </c>
      <c r="X250" s="48">
        <f>W250*C250/1000</f>
        <v>78361716.33679999</v>
      </c>
      <c r="Y250" s="50"/>
      <c r="Z250" s="49">
        <f>IF(I250=0,O250,0)</f>
        <v>0</v>
      </c>
      <c r="AA250" s="49">
        <f>Z250*E250/1000</f>
        <v>0</v>
      </c>
      <c r="AB250" s="49">
        <f>IF(I250=0,J250,0)</f>
        <v>0</v>
      </c>
      <c r="AC250" s="51">
        <f>AB250*C250/1000</f>
        <v>0</v>
      </c>
      <c r="AD250" s="52"/>
      <c r="AE250" s="53"/>
      <c r="AF250" s="11"/>
      <c r="AG250" s="11"/>
      <c r="AH250" s="11"/>
      <c r="AI250" s="11"/>
      <c r="AJ250" s="11"/>
      <c r="AK250" s="11"/>
      <c r="AL250" s="11"/>
      <c r="AM250" s="11"/>
    </row>
    <row r="251" ht="15" customHeight="1">
      <c r="A251" t="s" s="6">
        <v>514</v>
      </c>
      <c r="B251" t="s" s="6">
        <v>18</v>
      </c>
      <c r="C251" s="7">
        <v>12.74</v>
      </c>
      <c r="D251" s="7">
        <v>0</v>
      </c>
      <c r="E251" s="7">
        <v>12.74</v>
      </c>
      <c r="F251" s="7">
        <v>12.74</v>
      </c>
      <c r="G251" s="7">
        <v>12.74</v>
      </c>
      <c r="H251" s="7"/>
      <c r="I251" s="8">
        <f>IF(C251=E251,0,1)</f>
        <v>0</v>
      </c>
      <c r="J251" s="9">
        <v>433372094</v>
      </c>
      <c r="K251" s="9">
        <f>J251*C251/1000</f>
        <v>5521160.47756</v>
      </c>
      <c r="L251" s="9">
        <v>5611506</v>
      </c>
      <c r="M251" s="9">
        <v>1498800</v>
      </c>
      <c r="N251" s="9">
        <v>25286685</v>
      </c>
      <c r="O251" s="9">
        <f>L251+M251+N251</f>
        <v>32396991</v>
      </c>
      <c r="P251" s="47">
        <f>O251*E251/1000</f>
        <v>412737.66534</v>
      </c>
      <c r="Q251" s="9">
        <v>465769085</v>
      </c>
      <c r="R251" s="10">
        <v>93.0444</v>
      </c>
      <c r="S251" s="10">
        <v>6.9556</v>
      </c>
      <c r="T251" s="41"/>
      <c r="U251" s="11">
        <f>IF(I251=1,O251,0)</f>
        <v>0</v>
      </c>
      <c r="V251" s="48">
        <f>E251*U251/1000</f>
        <v>0</v>
      </c>
      <c r="W251" s="49">
        <f>IF(I251=1,J251,0)</f>
        <v>0</v>
      </c>
      <c r="X251" s="48">
        <f>W251*C251/1000</f>
        <v>0</v>
      </c>
      <c r="Y251" s="50"/>
      <c r="Z251" s="49">
        <f>IF(I251=0,O251,0)</f>
        <v>32396991</v>
      </c>
      <c r="AA251" s="49">
        <f>Z251*E251/1000</f>
        <v>412737.66534</v>
      </c>
      <c r="AB251" s="49">
        <f>IF(I251=0,J251,0)</f>
        <v>433372094</v>
      </c>
      <c r="AC251" s="51">
        <f>AB251*C251/1000</f>
        <v>5521160.47756</v>
      </c>
      <c r="AD251" s="52"/>
      <c r="AE251" s="53"/>
      <c r="AF251" s="11"/>
      <c r="AG251" s="11"/>
      <c r="AH251" s="11"/>
      <c r="AI251" s="11"/>
      <c r="AJ251" s="11"/>
      <c r="AK251" s="11"/>
      <c r="AL251" s="11"/>
      <c r="AM251" s="11"/>
    </row>
    <row r="252" ht="15" customHeight="1">
      <c r="A252" t="s" s="6">
        <v>516</v>
      </c>
      <c r="B252" t="s" s="6">
        <v>18</v>
      </c>
      <c r="C252" s="7">
        <v>12.74</v>
      </c>
      <c r="D252" s="7">
        <v>0</v>
      </c>
      <c r="E252" s="7">
        <v>12.74</v>
      </c>
      <c r="F252" s="7">
        <v>12.74</v>
      </c>
      <c r="G252" s="7">
        <v>12.74</v>
      </c>
      <c r="H252" s="7"/>
      <c r="I252" s="8">
        <f>IF(C252=E252,0,1)</f>
        <v>0</v>
      </c>
      <c r="J252" s="9">
        <v>1030661154</v>
      </c>
      <c r="K252" s="9">
        <f>J252*C252/1000</f>
        <v>13130623.10196</v>
      </c>
      <c r="L252" s="9">
        <v>37714816</v>
      </c>
      <c r="M252" s="9">
        <v>61812533</v>
      </c>
      <c r="N252" s="9">
        <v>58225500</v>
      </c>
      <c r="O252" s="9">
        <f>L252+M252+N252</f>
        <v>157752849</v>
      </c>
      <c r="P252" s="47">
        <f>O252*E252/1000</f>
        <v>2009771.29626</v>
      </c>
      <c r="Q252" s="9">
        <v>1188414003</v>
      </c>
      <c r="R252" s="10">
        <v>86.72580000000001</v>
      </c>
      <c r="S252" s="10">
        <v>13.2742</v>
      </c>
      <c r="T252" s="41"/>
      <c r="U252" s="11">
        <f>IF(I252=1,O252,0)</f>
        <v>0</v>
      </c>
      <c r="V252" s="48">
        <f>E252*U252/1000</f>
        <v>0</v>
      </c>
      <c r="W252" s="49">
        <f>IF(I252=1,J252,0)</f>
        <v>0</v>
      </c>
      <c r="X252" s="48">
        <f>W252*C252/1000</f>
        <v>0</v>
      </c>
      <c r="Y252" s="50"/>
      <c r="Z252" s="49">
        <f>IF(I252=0,O252,0)</f>
        <v>157752849</v>
      </c>
      <c r="AA252" s="49">
        <f>Z252*E252/1000</f>
        <v>2009771.29626</v>
      </c>
      <c r="AB252" s="49">
        <f>IF(I252=0,J252,0)</f>
        <v>1030661154</v>
      </c>
      <c r="AC252" s="51">
        <f>AB252*C252/1000</f>
        <v>13130623.10196</v>
      </c>
      <c r="AD252" s="52"/>
      <c r="AE252" s="53"/>
      <c r="AF252" s="11"/>
      <c r="AG252" s="11"/>
      <c r="AH252" s="11"/>
      <c r="AI252" s="11"/>
      <c r="AJ252" s="11"/>
      <c r="AK252" s="11"/>
      <c r="AL252" s="11"/>
      <c r="AM252" s="11"/>
    </row>
    <row r="253" ht="15" customHeight="1">
      <c r="A253" t="s" s="6">
        <v>518</v>
      </c>
      <c r="B253" t="s" s="6">
        <v>18</v>
      </c>
      <c r="C253" s="7">
        <v>16.75</v>
      </c>
      <c r="D253" s="7">
        <v>0</v>
      </c>
      <c r="E253" s="7">
        <v>16.75</v>
      </c>
      <c r="F253" s="7">
        <v>16.75</v>
      </c>
      <c r="G253" s="7">
        <v>16.75</v>
      </c>
      <c r="H253" s="7"/>
      <c r="I253" s="8">
        <f>IF(C253=E253,0,1)</f>
        <v>0</v>
      </c>
      <c r="J253" s="9">
        <v>2069776284</v>
      </c>
      <c r="K253" s="9">
        <f>J253*C253/1000</f>
        <v>34668752.757</v>
      </c>
      <c r="L253" s="9">
        <v>298052536</v>
      </c>
      <c r="M253" s="9">
        <v>124815400</v>
      </c>
      <c r="N253" s="9">
        <v>56539750</v>
      </c>
      <c r="O253" s="9">
        <f>L253+M253+N253</f>
        <v>479407686</v>
      </c>
      <c r="P253" s="47">
        <f>O253*E253/1000</f>
        <v>8030078.7405</v>
      </c>
      <c r="Q253" s="9">
        <v>2549183970</v>
      </c>
      <c r="R253" s="10">
        <v>81.19370000000001</v>
      </c>
      <c r="S253" s="10">
        <v>18.8063</v>
      </c>
      <c r="T253" s="41"/>
      <c r="U253" s="11">
        <f>IF(I253=1,O253,0)</f>
        <v>0</v>
      </c>
      <c r="V253" s="48">
        <f>E253*U253/1000</f>
        <v>0</v>
      </c>
      <c r="W253" s="49">
        <f>IF(I253=1,J253,0)</f>
        <v>0</v>
      </c>
      <c r="X253" s="48">
        <f>W253*C253/1000</f>
        <v>0</v>
      </c>
      <c r="Y253" s="50"/>
      <c r="Z253" s="49">
        <f>IF(I253=0,O253,0)</f>
        <v>479407686</v>
      </c>
      <c r="AA253" s="49">
        <f>Z253*E253/1000</f>
        <v>8030078.7405</v>
      </c>
      <c r="AB253" s="49">
        <f>IF(I253=0,J253,0)</f>
        <v>2069776284</v>
      </c>
      <c r="AC253" s="51">
        <f>AB253*C253/1000</f>
        <v>34668752.757</v>
      </c>
      <c r="AD253" s="52"/>
      <c r="AE253" s="53"/>
      <c r="AF253" s="11"/>
      <c r="AG253" s="11"/>
      <c r="AH253" s="11"/>
      <c r="AI253" s="11"/>
      <c r="AJ253" s="11"/>
      <c r="AK253" s="11"/>
      <c r="AL253" s="11"/>
      <c r="AM253" s="11"/>
    </row>
    <row r="254" ht="15" customHeight="1">
      <c r="A254" t="s" s="6">
        <v>520</v>
      </c>
      <c r="B254" t="s" s="6">
        <v>18</v>
      </c>
      <c r="C254" s="7">
        <v>9.82</v>
      </c>
      <c r="D254" s="7">
        <v>0</v>
      </c>
      <c r="E254" s="7">
        <v>9.82</v>
      </c>
      <c r="F254" s="7">
        <v>9.82</v>
      </c>
      <c r="G254" s="7">
        <v>9.82</v>
      </c>
      <c r="H254" s="7"/>
      <c r="I254" s="8">
        <f>IF(C254=E254,0,1)</f>
        <v>0</v>
      </c>
      <c r="J254" s="9">
        <v>2470634980</v>
      </c>
      <c r="K254" s="9">
        <f>J254*C254/1000</f>
        <v>24261635.5036</v>
      </c>
      <c r="L254" s="9">
        <v>105802920</v>
      </c>
      <c r="M254" s="9">
        <v>5872300</v>
      </c>
      <c r="N254" s="9">
        <v>24825556</v>
      </c>
      <c r="O254" s="9">
        <f>L254+M254+N254</f>
        <v>136500776</v>
      </c>
      <c r="P254" s="47">
        <f>O254*E254/1000</f>
        <v>1340437.62032</v>
      </c>
      <c r="Q254" s="9">
        <v>2607135756</v>
      </c>
      <c r="R254" s="10">
        <v>94.76430000000001</v>
      </c>
      <c r="S254" s="10">
        <v>5.2357</v>
      </c>
      <c r="T254" s="41"/>
      <c r="U254" s="11">
        <f>IF(I254=1,O254,0)</f>
        <v>0</v>
      </c>
      <c r="V254" s="48">
        <f>E254*U254/1000</f>
        <v>0</v>
      </c>
      <c r="W254" s="49">
        <f>IF(I254=1,J254,0)</f>
        <v>0</v>
      </c>
      <c r="X254" s="48">
        <f>W254*C254/1000</f>
        <v>0</v>
      </c>
      <c r="Y254" s="50"/>
      <c r="Z254" s="49">
        <f>IF(I254=0,O254,0)</f>
        <v>136500776</v>
      </c>
      <c r="AA254" s="49">
        <f>Z254*E254/1000</f>
        <v>1340437.62032</v>
      </c>
      <c r="AB254" s="49">
        <f>IF(I254=0,J254,0)</f>
        <v>2470634980</v>
      </c>
      <c r="AC254" s="51">
        <f>AB254*C254/1000</f>
        <v>24261635.5036</v>
      </c>
      <c r="AD254" s="52"/>
      <c r="AE254" s="53"/>
      <c r="AF254" s="11"/>
      <c r="AG254" s="11"/>
      <c r="AH254" s="11"/>
      <c r="AI254" s="11"/>
      <c r="AJ254" s="11"/>
      <c r="AK254" s="11"/>
      <c r="AL254" s="11"/>
      <c r="AM254" s="11"/>
    </row>
    <row r="255" ht="15" customHeight="1">
      <c r="A255" t="s" s="6">
        <v>522</v>
      </c>
      <c r="B255" t="s" s="6">
        <v>18</v>
      </c>
      <c r="C255" s="7">
        <v>5.33</v>
      </c>
      <c r="D255" s="7">
        <v>0</v>
      </c>
      <c r="E255" s="7">
        <v>8.69</v>
      </c>
      <c r="F255" s="7">
        <v>8.69</v>
      </c>
      <c r="G255" s="7">
        <v>8.69</v>
      </c>
      <c r="H255" s="7"/>
      <c r="I255" s="8">
        <f>IF(C255=E255,0,1)</f>
        <v>1</v>
      </c>
      <c r="J255" s="9">
        <v>64158430</v>
      </c>
      <c r="K255" s="9">
        <f>J255*C255/1000</f>
        <v>341964.4319</v>
      </c>
      <c r="L255" s="9">
        <v>308341</v>
      </c>
      <c r="M255" s="9">
        <v>282670400</v>
      </c>
      <c r="N255" s="9">
        <v>178689594</v>
      </c>
      <c r="O255" s="9">
        <f>L255+M255+N255</f>
        <v>461668335</v>
      </c>
      <c r="P255" s="47">
        <f>O255*E255/1000</f>
        <v>4011897.83115</v>
      </c>
      <c r="Q255" s="9">
        <v>525826765</v>
      </c>
      <c r="R255" s="10">
        <v>12.2014</v>
      </c>
      <c r="S255" s="10">
        <v>87.79859999999999</v>
      </c>
      <c r="T255" s="41"/>
      <c r="U255" s="11">
        <f>IF(I255=1,O255,0)</f>
        <v>461668335</v>
      </c>
      <c r="V255" s="48">
        <f>E255*U255/1000</f>
        <v>4011897.83115</v>
      </c>
      <c r="W255" s="49">
        <f>IF(I255=1,J255,0)</f>
        <v>64158430</v>
      </c>
      <c r="X255" s="48">
        <f>W255*C255/1000</f>
        <v>341964.4319</v>
      </c>
      <c r="Y255" s="50"/>
      <c r="Z255" s="49">
        <f>IF(I255=0,O255,0)</f>
        <v>0</v>
      </c>
      <c r="AA255" s="49">
        <f>Z255*E255/1000</f>
        <v>0</v>
      </c>
      <c r="AB255" s="49">
        <f>IF(I255=0,J255,0)</f>
        <v>0</v>
      </c>
      <c r="AC255" s="51">
        <f>AB255*C255/1000</f>
        <v>0</v>
      </c>
      <c r="AD255" s="52"/>
      <c r="AE255" s="53"/>
      <c r="AF255" s="11"/>
      <c r="AG255" s="11"/>
      <c r="AH255" s="11"/>
      <c r="AI255" s="11"/>
      <c r="AJ255" s="11"/>
      <c r="AK255" s="11"/>
      <c r="AL255" s="11"/>
      <c r="AM255" s="11"/>
    </row>
    <row r="256" ht="15" customHeight="1">
      <c r="A256" t="s" s="6">
        <v>524</v>
      </c>
      <c r="B256" t="s" s="6">
        <v>18</v>
      </c>
      <c r="C256" s="7">
        <v>14.62</v>
      </c>
      <c r="D256" s="7">
        <v>14.62</v>
      </c>
      <c r="E256" s="7">
        <v>14.62</v>
      </c>
      <c r="F256" s="7">
        <v>14.62</v>
      </c>
      <c r="G256" s="7">
        <v>14.62</v>
      </c>
      <c r="H256" s="7"/>
      <c r="I256" s="8">
        <f>IF(C256=E256,0,1)</f>
        <v>0</v>
      </c>
      <c r="J256" s="9">
        <v>1097340250</v>
      </c>
      <c r="K256" s="9">
        <f>J256*C256/1000</f>
        <v>16043114.455</v>
      </c>
      <c r="L256" s="9">
        <v>109955420</v>
      </c>
      <c r="M256" s="9">
        <v>45062930</v>
      </c>
      <c r="N256" s="9">
        <v>20311341</v>
      </c>
      <c r="O256" s="9">
        <f>L256+M256+N256</f>
        <v>175329691</v>
      </c>
      <c r="P256" s="47">
        <f>O256*E256/1000</f>
        <v>2563320.08242</v>
      </c>
      <c r="Q256" s="9">
        <v>1272780341</v>
      </c>
      <c r="R256" s="10">
        <v>86.2247</v>
      </c>
      <c r="S256" s="10">
        <v>13.7753</v>
      </c>
      <c r="T256" s="41"/>
      <c r="U256" s="11">
        <f>IF(I256=1,O256,0)</f>
        <v>0</v>
      </c>
      <c r="V256" s="48">
        <f>E256*U256/1000</f>
        <v>0</v>
      </c>
      <c r="W256" s="49">
        <f>IF(I256=1,J256,0)</f>
        <v>0</v>
      </c>
      <c r="X256" s="48">
        <f>W256*C256/1000</f>
        <v>0</v>
      </c>
      <c r="Y256" s="50"/>
      <c r="Z256" s="49">
        <f>IF(I256=0,O256,0)</f>
        <v>175329691</v>
      </c>
      <c r="AA256" s="49">
        <f>Z256*E256/1000</f>
        <v>2563320.08242</v>
      </c>
      <c r="AB256" s="49">
        <f>IF(I256=0,J256,0)</f>
        <v>1097340250</v>
      </c>
      <c r="AC256" s="51">
        <f>AB256*C256/1000</f>
        <v>16043114.455</v>
      </c>
      <c r="AD256" s="52"/>
      <c r="AE256" s="53"/>
      <c r="AF256" s="11"/>
      <c r="AG256" s="11"/>
      <c r="AH256" s="11"/>
      <c r="AI256" s="11"/>
      <c r="AJ256" s="11"/>
      <c r="AK256" s="11"/>
      <c r="AL256" s="11"/>
      <c r="AM256" s="11"/>
    </row>
    <row r="257" ht="15" customHeight="1">
      <c r="A257" t="s" s="6">
        <v>526</v>
      </c>
      <c r="B257" t="s" s="6">
        <v>18</v>
      </c>
      <c r="C257" s="7">
        <v>12.21</v>
      </c>
      <c r="D257" s="7">
        <v>0</v>
      </c>
      <c r="E257" s="7">
        <v>12.21</v>
      </c>
      <c r="F257" s="7">
        <v>12.21</v>
      </c>
      <c r="G257" s="7">
        <v>12.21</v>
      </c>
      <c r="H257" s="7"/>
      <c r="I257" s="8">
        <f>IF(C257=E257,0,1)</f>
        <v>0</v>
      </c>
      <c r="J257" s="9">
        <v>151016021</v>
      </c>
      <c r="K257" s="9">
        <f>J257*C257/1000</f>
        <v>1843905.61641</v>
      </c>
      <c r="L257" s="9">
        <v>1421075</v>
      </c>
      <c r="M257" s="9">
        <v>128807</v>
      </c>
      <c r="N257" s="9">
        <v>9058826</v>
      </c>
      <c r="O257" s="9">
        <f>L257+M257+N257</f>
        <v>10608708</v>
      </c>
      <c r="P257" s="47">
        <f>O257*E257/1000</f>
        <v>129532.32468</v>
      </c>
      <c r="Q257" s="9">
        <v>161624729</v>
      </c>
      <c r="R257" s="10">
        <v>93.4362</v>
      </c>
      <c r="S257" s="10">
        <v>6.5638</v>
      </c>
      <c r="T257" s="41"/>
      <c r="U257" s="11">
        <f>IF(I257=1,O257,0)</f>
        <v>0</v>
      </c>
      <c r="V257" s="48">
        <f>E257*U257/1000</f>
        <v>0</v>
      </c>
      <c r="W257" s="49">
        <f>IF(I257=1,J257,0)</f>
        <v>0</v>
      </c>
      <c r="X257" s="48">
        <f>W257*C257/1000</f>
        <v>0</v>
      </c>
      <c r="Y257" s="50"/>
      <c r="Z257" s="49">
        <f>IF(I257=0,O257,0)</f>
        <v>10608708</v>
      </c>
      <c r="AA257" s="49">
        <f>Z257*E257/1000</f>
        <v>129532.32468</v>
      </c>
      <c r="AB257" s="49">
        <f>IF(I257=0,J257,0)</f>
        <v>151016021</v>
      </c>
      <c r="AC257" s="51">
        <f>AB257*C257/1000</f>
        <v>1843905.61641</v>
      </c>
      <c r="AD257" s="52"/>
      <c r="AE257" s="53"/>
      <c r="AF257" s="11"/>
      <c r="AG257" s="11"/>
      <c r="AH257" s="11"/>
      <c r="AI257" s="11"/>
      <c r="AJ257" s="11"/>
      <c r="AK257" s="11"/>
      <c r="AL257" s="11"/>
      <c r="AM257" s="11"/>
    </row>
    <row r="258" ht="15" customHeight="1">
      <c r="A258" t="s" s="6">
        <v>528</v>
      </c>
      <c r="B258" t="s" s="6">
        <v>18</v>
      </c>
      <c r="C258" s="7">
        <v>19.9</v>
      </c>
      <c r="D258" s="7">
        <v>0</v>
      </c>
      <c r="E258" s="7">
        <v>19.9</v>
      </c>
      <c r="F258" s="7">
        <v>19.9</v>
      </c>
      <c r="G258" s="7">
        <v>19.9</v>
      </c>
      <c r="H258" s="7"/>
      <c r="I258" s="8">
        <f>IF(C258=E258,0,1)</f>
        <v>0</v>
      </c>
      <c r="J258" s="9">
        <v>151179864</v>
      </c>
      <c r="K258" s="9">
        <f>J258*C258/1000</f>
        <v>3008479.2936</v>
      </c>
      <c r="L258" s="9">
        <v>4779014</v>
      </c>
      <c r="M258" s="9">
        <v>9668700</v>
      </c>
      <c r="N258" s="9">
        <v>15598325</v>
      </c>
      <c r="O258" s="9">
        <f>L258+M258+N258</f>
        <v>30046039</v>
      </c>
      <c r="P258" s="47">
        <f>O258*E258/1000</f>
        <v>597916.1761</v>
      </c>
      <c r="Q258" s="9">
        <v>181225903</v>
      </c>
      <c r="R258" s="10">
        <v>83.4207</v>
      </c>
      <c r="S258" s="10">
        <v>16.5793</v>
      </c>
      <c r="T258" s="41"/>
      <c r="U258" s="11">
        <f>IF(I258=1,O258,0)</f>
        <v>0</v>
      </c>
      <c r="V258" s="48">
        <f>E258*U258/1000</f>
        <v>0</v>
      </c>
      <c r="W258" s="49">
        <f>IF(I258=1,J258,0)</f>
        <v>0</v>
      </c>
      <c r="X258" s="48">
        <f>W258*C258/1000</f>
        <v>0</v>
      </c>
      <c r="Y258" s="50"/>
      <c r="Z258" s="49">
        <f>IF(I258=0,O258,0)</f>
        <v>30046039</v>
      </c>
      <c r="AA258" s="49">
        <f>Z258*E258/1000</f>
        <v>597916.1761</v>
      </c>
      <c r="AB258" s="49">
        <f>IF(I258=0,J258,0)</f>
        <v>151179864</v>
      </c>
      <c r="AC258" s="51">
        <f>AB258*C258/1000</f>
        <v>3008479.2936</v>
      </c>
      <c r="AD258" s="52"/>
      <c r="AE258" s="53"/>
      <c r="AF258" s="11"/>
      <c r="AG258" s="11"/>
      <c r="AH258" s="11"/>
      <c r="AI258" s="11"/>
      <c r="AJ258" s="11"/>
      <c r="AK258" s="11"/>
      <c r="AL258" s="11"/>
      <c r="AM258" s="11"/>
    </row>
    <row r="259" ht="15" customHeight="1">
      <c r="A259" t="s" s="6">
        <v>530</v>
      </c>
      <c r="B259" t="s" s="6">
        <v>18</v>
      </c>
      <c r="C259" s="7">
        <v>15.79</v>
      </c>
      <c r="D259" s="7">
        <v>0</v>
      </c>
      <c r="E259" s="7">
        <v>15.79</v>
      </c>
      <c r="F259" s="7">
        <v>15.79</v>
      </c>
      <c r="G259" s="7">
        <v>15.79</v>
      </c>
      <c r="H259" s="7"/>
      <c r="I259" s="8">
        <f>IF(C259=E259,0,1)</f>
        <v>0</v>
      </c>
      <c r="J259" s="9">
        <v>1095945116</v>
      </c>
      <c r="K259" s="9">
        <f>J259*C259/1000</f>
        <v>17304973.38164</v>
      </c>
      <c r="L259" s="9">
        <v>24340884</v>
      </c>
      <c r="M259" s="9">
        <v>4290400</v>
      </c>
      <c r="N259" s="9">
        <v>37104705</v>
      </c>
      <c r="O259" s="9">
        <f>L259+M259+N259</f>
        <v>65735989</v>
      </c>
      <c r="P259" s="47">
        <f>O259*E259/1000</f>
        <v>1037971.26631</v>
      </c>
      <c r="Q259" s="9">
        <v>1161681105</v>
      </c>
      <c r="R259" s="10">
        <v>94.3413</v>
      </c>
      <c r="S259" s="10">
        <v>5.6587</v>
      </c>
      <c r="T259" s="41"/>
      <c r="U259" s="11">
        <f>IF(I259=1,O259,0)</f>
        <v>0</v>
      </c>
      <c r="V259" s="48">
        <f>E259*U259/1000</f>
        <v>0</v>
      </c>
      <c r="W259" s="49">
        <f>IF(I259=1,J259,0)</f>
        <v>0</v>
      </c>
      <c r="X259" s="48">
        <f>W259*C259/1000</f>
        <v>0</v>
      </c>
      <c r="Y259" s="50"/>
      <c r="Z259" s="49">
        <f>IF(I259=0,O259,0)</f>
        <v>65735989</v>
      </c>
      <c r="AA259" s="49">
        <f>Z259*E259/1000</f>
        <v>1037971.26631</v>
      </c>
      <c r="AB259" s="49">
        <f>IF(I259=0,J259,0)</f>
        <v>1095945116</v>
      </c>
      <c r="AC259" s="51">
        <f>AB259*C259/1000</f>
        <v>17304973.38164</v>
      </c>
      <c r="AD259" s="52"/>
      <c r="AE259" s="53"/>
      <c r="AF259" s="11"/>
      <c r="AG259" s="11"/>
      <c r="AH259" s="11"/>
      <c r="AI259" s="11"/>
      <c r="AJ259" s="11"/>
      <c r="AK259" s="11"/>
      <c r="AL259" s="11"/>
      <c r="AM259" s="11"/>
    </row>
    <row r="260" ht="15" customHeight="1">
      <c r="A260" t="s" s="6">
        <v>532</v>
      </c>
      <c r="B260" t="s" s="6">
        <v>18</v>
      </c>
      <c r="C260" s="7">
        <v>13.25</v>
      </c>
      <c r="D260" s="7">
        <v>0</v>
      </c>
      <c r="E260" s="7">
        <v>26.31</v>
      </c>
      <c r="F260" s="7">
        <v>26.31</v>
      </c>
      <c r="G260" s="7">
        <v>26.31</v>
      </c>
      <c r="H260" s="7"/>
      <c r="I260" s="8">
        <f>IF(C260=E260,0,1)</f>
        <v>1</v>
      </c>
      <c r="J260" s="9">
        <v>5904892027</v>
      </c>
      <c r="K260" s="9">
        <f>J260*C260/1000</f>
        <v>78239819.35775</v>
      </c>
      <c r="L260" s="9">
        <v>611299183</v>
      </c>
      <c r="M260" s="9">
        <v>343903330</v>
      </c>
      <c r="N260" s="9">
        <v>258562250</v>
      </c>
      <c r="O260" s="9">
        <f>L260+M260+N260</f>
        <v>1213764763</v>
      </c>
      <c r="P260" s="47">
        <f>O260*E260/1000</f>
        <v>31934150.91453</v>
      </c>
      <c r="Q260" s="9">
        <v>7118656790</v>
      </c>
      <c r="R260" s="10">
        <v>82.9495</v>
      </c>
      <c r="S260" s="10">
        <v>17.0505</v>
      </c>
      <c r="T260" s="41"/>
      <c r="U260" s="11">
        <f>IF(I260=1,O260,0)</f>
        <v>1213764763</v>
      </c>
      <c r="V260" s="48">
        <f>E260*U260/1000</f>
        <v>31934150.91453</v>
      </c>
      <c r="W260" s="49">
        <f>IF(I260=1,J260,0)</f>
        <v>5904892027</v>
      </c>
      <c r="X260" s="48">
        <f>W260*C260/1000</f>
        <v>78239819.35775</v>
      </c>
      <c r="Y260" s="50"/>
      <c r="Z260" s="49">
        <f>IF(I260=0,O260,0)</f>
        <v>0</v>
      </c>
      <c r="AA260" s="49">
        <f>Z260*E260/1000</f>
        <v>0</v>
      </c>
      <c r="AB260" s="49">
        <f>IF(I260=0,J260,0)</f>
        <v>0</v>
      </c>
      <c r="AC260" s="51">
        <f>AB260*C260/1000</f>
        <v>0</v>
      </c>
      <c r="AD260" s="52"/>
      <c r="AE260" s="53"/>
      <c r="AF260" s="11"/>
      <c r="AG260" s="11"/>
      <c r="AH260" s="11"/>
      <c r="AI260" s="11"/>
      <c r="AJ260" s="11"/>
      <c r="AK260" s="11"/>
      <c r="AL260" s="11"/>
      <c r="AM260" s="11"/>
    </row>
    <row r="261" ht="15" customHeight="1">
      <c r="A261" t="s" s="6">
        <v>534</v>
      </c>
      <c r="B261" t="s" s="6">
        <v>18</v>
      </c>
      <c r="C261" s="7">
        <v>11.14</v>
      </c>
      <c r="D261" s="7">
        <v>0</v>
      </c>
      <c r="E261" s="7">
        <v>11.14</v>
      </c>
      <c r="F261" s="7">
        <v>11.14</v>
      </c>
      <c r="G261" s="7">
        <v>11.14</v>
      </c>
      <c r="H261" s="7"/>
      <c r="I261" s="8">
        <f>IF(C261=E261,0,1)</f>
        <v>0</v>
      </c>
      <c r="J261" s="9">
        <v>1795667709</v>
      </c>
      <c r="K261" s="9">
        <f>J261*C261/1000</f>
        <v>20003738.27826</v>
      </c>
      <c r="L261" s="9">
        <v>277905575</v>
      </c>
      <c r="M261" s="9">
        <v>40093500</v>
      </c>
      <c r="N261" s="9">
        <v>67642551</v>
      </c>
      <c r="O261" s="9">
        <f>L261+M261+N261</f>
        <v>385641626</v>
      </c>
      <c r="P261" s="47">
        <f>O261*E261/1000</f>
        <v>4296047.71364</v>
      </c>
      <c r="Q261" s="9">
        <v>2181309335</v>
      </c>
      <c r="R261" s="10">
        <v>82.3206</v>
      </c>
      <c r="S261" s="10">
        <v>17.6794</v>
      </c>
      <c r="T261" s="41"/>
      <c r="U261" s="11">
        <f>IF(I261=1,O261,0)</f>
        <v>0</v>
      </c>
      <c r="V261" s="48">
        <f>E261*U261/1000</f>
        <v>0</v>
      </c>
      <c r="W261" s="49">
        <f>IF(I261=1,J261,0)</f>
        <v>0</v>
      </c>
      <c r="X261" s="48">
        <f>W261*C261/1000</f>
        <v>0</v>
      </c>
      <c r="Y261" s="50"/>
      <c r="Z261" s="49">
        <f>IF(I261=0,O261,0)</f>
        <v>385641626</v>
      </c>
      <c r="AA261" s="49">
        <f>Z261*E261/1000</f>
        <v>4296047.71364</v>
      </c>
      <c r="AB261" s="49">
        <f>IF(I261=0,J261,0)</f>
        <v>1795667709</v>
      </c>
      <c r="AC261" s="51">
        <f>AB261*C261/1000</f>
        <v>20003738.27826</v>
      </c>
      <c r="AD261" s="52"/>
      <c r="AE261" s="53"/>
      <c r="AF261" s="11"/>
      <c r="AG261" s="11"/>
      <c r="AH261" s="11"/>
      <c r="AI261" s="11"/>
      <c r="AJ261" s="11"/>
      <c r="AK261" s="11"/>
      <c r="AL261" s="11"/>
      <c r="AM261" s="11"/>
    </row>
    <row r="262" ht="15" customHeight="1">
      <c r="A262" t="s" s="6">
        <v>536</v>
      </c>
      <c r="B262" t="s" s="6">
        <v>18</v>
      </c>
      <c r="C262" s="7">
        <v>12.9</v>
      </c>
      <c r="D262" s="7">
        <v>0</v>
      </c>
      <c r="E262" s="7">
        <v>12.9</v>
      </c>
      <c r="F262" s="7">
        <v>12.9</v>
      </c>
      <c r="G262" s="7">
        <v>12.9</v>
      </c>
      <c r="H262" s="7"/>
      <c r="I262" s="8">
        <f>IF(C262=E262,0,1)</f>
        <v>0</v>
      </c>
      <c r="J262" s="9">
        <v>218919010</v>
      </c>
      <c r="K262" s="9">
        <f>J262*C262/1000</f>
        <v>2824055.229</v>
      </c>
      <c r="L262" s="9">
        <v>6174276</v>
      </c>
      <c r="M262" s="9">
        <v>238200</v>
      </c>
      <c r="N262" s="9">
        <v>30134612</v>
      </c>
      <c r="O262" s="9">
        <f>L262+M262+N262</f>
        <v>36547088</v>
      </c>
      <c r="P262" s="47">
        <f>O262*E262/1000</f>
        <v>471457.4352</v>
      </c>
      <c r="Q262" s="9">
        <v>255466098</v>
      </c>
      <c r="R262" s="10">
        <v>85.694</v>
      </c>
      <c r="S262" s="10">
        <v>14.306</v>
      </c>
      <c r="T262" s="41"/>
      <c r="U262" s="11">
        <f>IF(I262=1,O262,0)</f>
        <v>0</v>
      </c>
      <c r="V262" s="48">
        <f>E262*U262/1000</f>
        <v>0</v>
      </c>
      <c r="W262" s="49">
        <f>IF(I262=1,J262,0)</f>
        <v>0</v>
      </c>
      <c r="X262" s="48">
        <f>W262*C262/1000</f>
        <v>0</v>
      </c>
      <c r="Y262" s="50"/>
      <c r="Z262" s="49">
        <f>IF(I262=0,O262,0)</f>
        <v>36547088</v>
      </c>
      <c r="AA262" s="49">
        <f>Z262*E262/1000</f>
        <v>471457.4352</v>
      </c>
      <c r="AB262" s="49">
        <f>IF(I262=0,J262,0)</f>
        <v>218919010</v>
      </c>
      <c r="AC262" s="51">
        <f>AB262*C262/1000</f>
        <v>2824055.229</v>
      </c>
      <c r="AD262" s="52"/>
      <c r="AE262" s="53"/>
      <c r="AF262" s="11"/>
      <c r="AG262" s="11"/>
      <c r="AH262" s="11"/>
      <c r="AI262" s="11"/>
      <c r="AJ262" s="11"/>
      <c r="AK262" s="11"/>
      <c r="AL262" s="11"/>
      <c r="AM262" s="11"/>
    </row>
    <row r="263" ht="15" customHeight="1">
      <c r="A263" t="s" s="6">
        <v>538</v>
      </c>
      <c r="B263" t="s" s="6">
        <v>18</v>
      </c>
      <c r="C263" s="7">
        <v>13.16</v>
      </c>
      <c r="D263" s="7">
        <v>0</v>
      </c>
      <c r="E263" s="7">
        <v>13.16</v>
      </c>
      <c r="F263" s="7">
        <v>13.16</v>
      </c>
      <c r="G263" s="7">
        <v>13.16</v>
      </c>
      <c r="H263" s="7"/>
      <c r="I263" s="8">
        <f>IF(C263=E263,0,1)</f>
        <v>0</v>
      </c>
      <c r="J263" s="9">
        <v>4599436267</v>
      </c>
      <c r="K263" s="9">
        <f>J263*C263/1000</f>
        <v>60528581.27372</v>
      </c>
      <c r="L263" s="9">
        <v>251021747</v>
      </c>
      <c r="M263" s="9">
        <v>70106426</v>
      </c>
      <c r="N263" s="9">
        <v>365409850</v>
      </c>
      <c r="O263" s="9">
        <f>L263+M263+N263</f>
        <v>686538023</v>
      </c>
      <c r="P263" s="47">
        <f>O263*E263/1000</f>
        <v>9034840.382680001</v>
      </c>
      <c r="Q263" s="9">
        <v>5285974290</v>
      </c>
      <c r="R263" s="10">
        <v>87.0121</v>
      </c>
      <c r="S263" s="10">
        <v>12.9879</v>
      </c>
      <c r="T263" s="41"/>
      <c r="U263" s="11">
        <f>IF(I263=1,O263,0)</f>
        <v>0</v>
      </c>
      <c r="V263" s="48">
        <f>E263*U263/1000</f>
        <v>0</v>
      </c>
      <c r="W263" s="49">
        <f>IF(I263=1,J263,0)</f>
        <v>0</v>
      </c>
      <c r="X263" s="48">
        <f>W263*C263/1000</f>
        <v>0</v>
      </c>
      <c r="Y263" s="50"/>
      <c r="Z263" s="49">
        <f>IF(I263=0,O263,0)</f>
        <v>686538023</v>
      </c>
      <c r="AA263" s="49">
        <f>Z263*E263/1000</f>
        <v>9034840.382680001</v>
      </c>
      <c r="AB263" s="49">
        <f>IF(I263=0,J263,0)</f>
        <v>4599436267</v>
      </c>
      <c r="AC263" s="51">
        <f>AB263*C263/1000</f>
        <v>60528581.27372</v>
      </c>
      <c r="AD263" s="52"/>
      <c r="AE263" s="53"/>
      <c r="AF263" s="11"/>
      <c r="AG263" s="11"/>
      <c r="AH263" s="11"/>
      <c r="AI263" s="11"/>
      <c r="AJ263" s="11"/>
      <c r="AK263" s="11"/>
      <c r="AL263" s="11"/>
      <c r="AM263" s="11"/>
    </row>
    <row r="264" ht="15" customHeight="1">
      <c r="A264" t="s" s="6">
        <v>540</v>
      </c>
      <c r="B264" t="s" s="6">
        <v>18</v>
      </c>
      <c r="C264" s="7">
        <v>12.01</v>
      </c>
      <c r="D264" s="7">
        <v>0</v>
      </c>
      <c r="E264" s="7">
        <v>24.87</v>
      </c>
      <c r="F264" s="7">
        <v>24.87</v>
      </c>
      <c r="G264" s="7">
        <v>24.87</v>
      </c>
      <c r="H264" s="7"/>
      <c r="I264" s="8">
        <f>IF(C264=E264,0,1)</f>
        <v>1</v>
      </c>
      <c r="J264" s="9">
        <v>4694941229</v>
      </c>
      <c r="K264" s="9">
        <f>J264*C264/1000</f>
        <v>56386244.16029</v>
      </c>
      <c r="L264" s="9">
        <v>679460305</v>
      </c>
      <c r="M264" s="9">
        <v>158646723</v>
      </c>
      <c r="N264" s="9">
        <v>131861710</v>
      </c>
      <c r="O264" s="9">
        <f>L264+M264+N264</f>
        <v>969968738</v>
      </c>
      <c r="P264" s="47">
        <f>O264*E264/1000</f>
        <v>24123122.51406</v>
      </c>
      <c r="Q264" s="9">
        <v>5664909967</v>
      </c>
      <c r="R264" s="10">
        <v>82.8776</v>
      </c>
      <c r="S264" s="10">
        <v>17.1224</v>
      </c>
      <c r="T264" s="41"/>
      <c r="U264" s="11">
        <f>IF(I264=1,O264,0)</f>
        <v>969968738</v>
      </c>
      <c r="V264" s="48">
        <f>E264*U264/1000</f>
        <v>24123122.51406</v>
      </c>
      <c r="W264" s="49">
        <f>IF(I264=1,J264,0)</f>
        <v>4694941229</v>
      </c>
      <c r="X264" s="48">
        <f>W264*C264/1000</f>
        <v>56386244.16029</v>
      </c>
      <c r="Y264" s="50"/>
      <c r="Z264" s="49">
        <f>IF(I264=0,O264,0)</f>
        <v>0</v>
      </c>
      <c r="AA264" s="49">
        <f>Z264*E264/1000</f>
        <v>0</v>
      </c>
      <c r="AB264" s="49">
        <f>IF(I264=0,J264,0)</f>
        <v>0</v>
      </c>
      <c r="AC264" s="51">
        <f>AB264*C264/1000</f>
        <v>0</v>
      </c>
      <c r="AD264" s="52"/>
      <c r="AE264" s="53"/>
      <c r="AF264" s="11"/>
      <c r="AG264" s="11"/>
      <c r="AH264" s="11"/>
      <c r="AI264" s="11"/>
      <c r="AJ264" s="11"/>
      <c r="AK264" s="11"/>
      <c r="AL264" s="11"/>
      <c r="AM264" s="11"/>
    </row>
    <row r="265" ht="15" customHeight="1">
      <c r="A265" t="s" s="6">
        <v>542</v>
      </c>
      <c r="B265" t="s" s="6">
        <v>18</v>
      </c>
      <c r="C265" s="7">
        <v>14.4</v>
      </c>
      <c r="D265" s="7">
        <v>0</v>
      </c>
      <c r="E265" s="7">
        <v>14.4</v>
      </c>
      <c r="F265" s="7">
        <v>14.4</v>
      </c>
      <c r="G265" s="7">
        <v>14.4</v>
      </c>
      <c r="H265" s="7"/>
      <c r="I265" s="8">
        <f>IF(C265=E265,0,1)</f>
        <v>0</v>
      </c>
      <c r="J265" s="9">
        <v>70537665</v>
      </c>
      <c r="K265" s="9">
        <f>J265*C265/1000</f>
        <v>1015742.376</v>
      </c>
      <c r="L265" s="9">
        <v>655402</v>
      </c>
      <c r="M265" s="9">
        <v>770900</v>
      </c>
      <c r="N265" s="9">
        <v>4977733</v>
      </c>
      <c r="O265" s="9">
        <f>L265+M265+N265</f>
        <v>6404035</v>
      </c>
      <c r="P265" s="47">
        <f>O265*E265/1000</f>
        <v>92218.104000000007</v>
      </c>
      <c r="Q265" s="9">
        <v>76941700</v>
      </c>
      <c r="R265" s="10">
        <v>91.6768</v>
      </c>
      <c r="S265" s="10">
        <v>8.3232</v>
      </c>
      <c r="T265" s="41"/>
      <c r="U265" s="11">
        <f>IF(I265=1,O265,0)</f>
        <v>0</v>
      </c>
      <c r="V265" s="48">
        <f>E265*U265/1000</f>
        <v>0</v>
      </c>
      <c r="W265" s="49">
        <f>IF(I265=1,J265,0)</f>
        <v>0</v>
      </c>
      <c r="X265" s="48">
        <f>W265*C265/1000</f>
        <v>0</v>
      </c>
      <c r="Y265" s="50"/>
      <c r="Z265" s="49">
        <f>IF(I265=0,O265,0)</f>
        <v>6404035</v>
      </c>
      <c r="AA265" s="49">
        <f>Z265*E265/1000</f>
        <v>92218.104000000007</v>
      </c>
      <c r="AB265" s="49">
        <f>IF(I265=0,J265,0)</f>
        <v>70537665</v>
      </c>
      <c r="AC265" s="51">
        <f>AB265*C265/1000</f>
        <v>1015742.376</v>
      </c>
      <c r="AD265" s="52"/>
      <c r="AE265" s="53"/>
      <c r="AF265" s="11"/>
      <c r="AG265" s="11"/>
      <c r="AH265" s="11"/>
      <c r="AI265" s="11"/>
      <c r="AJ265" s="11"/>
      <c r="AK265" s="11"/>
      <c r="AL265" s="11"/>
      <c r="AM265" s="11"/>
    </row>
    <row r="266" ht="15" customHeight="1">
      <c r="A266" t="s" s="6">
        <v>544</v>
      </c>
      <c r="B266" t="s" s="6">
        <v>18</v>
      </c>
      <c r="C266" s="7">
        <v>12.62</v>
      </c>
      <c r="D266" s="7">
        <v>0</v>
      </c>
      <c r="E266" s="7">
        <v>12.62</v>
      </c>
      <c r="F266" s="7">
        <v>12.62</v>
      </c>
      <c r="G266" s="7">
        <v>12.62</v>
      </c>
      <c r="H266" s="7"/>
      <c r="I266" s="8">
        <f>IF(C266=E266,0,1)</f>
        <v>0</v>
      </c>
      <c r="J266" s="9">
        <v>5498185864</v>
      </c>
      <c r="K266" s="9">
        <f>J266*C266/1000</f>
        <v>69387105.60368</v>
      </c>
      <c r="L266" s="9">
        <v>151800156</v>
      </c>
      <c r="M266" s="9">
        <v>13187000</v>
      </c>
      <c r="N266" s="9">
        <v>62396440</v>
      </c>
      <c r="O266" s="9">
        <f>L266+M266+N266</f>
        <v>227383596</v>
      </c>
      <c r="P266" s="47">
        <f>O266*E266/1000</f>
        <v>2869580.98152</v>
      </c>
      <c r="Q266" s="9">
        <v>5725569460</v>
      </c>
      <c r="R266" s="10">
        <v>96.0286</v>
      </c>
      <c r="S266" s="10">
        <v>3.9714</v>
      </c>
      <c r="T266" s="41"/>
      <c r="U266" s="11">
        <f>IF(I266=1,O266,0)</f>
        <v>0</v>
      </c>
      <c r="V266" s="48">
        <f>E266*U266/1000</f>
        <v>0</v>
      </c>
      <c r="W266" s="49">
        <f>IF(I266=1,J266,0)</f>
        <v>0</v>
      </c>
      <c r="X266" s="48">
        <f>W266*C266/1000</f>
        <v>0</v>
      </c>
      <c r="Y266" s="50"/>
      <c r="Z266" s="49">
        <f>IF(I266=0,O266,0)</f>
        <v>227383596</v>
      </c>
      <c r="AA266" s="49">
        <f>Z266*E266/1000</f>
        <v>2869580.98152</v>
      </c>
      <c r="AB266" s="49">
        <f>IF(I266=0,J266,0)</f>
        <v>5498185864</v>
      </c>
      <c r="AC266" s="51">
        <f>AB266*C266/1000</f>
        <v>69387105.60368</v>
      </c>
      <c r="AD266" s="52"/>
      <c r="AE266" s="53"/>
      <c r="AF266" s="11"/>
      <c r="AG266" s="11"/>
      <c r="AH266" s="11"/>
      <c r="AI266" s="11"/>
      <c r="AJ266" s="11"/>
      <c r="AK266" s="11"/>
      <c r="AL266" s="11"/>
      <c r="AM266" s="11"/>
    </row>
    <row r="267" ht="15" customHeight="1">
      <c r="A267" t="s" s="6">
        <v>546</v>
      </c>
      <c r="B267" t="s" s="6">
        <v>18</v>
      </c>
      <c r="C267" s="7">
        <v>13.34</v>
      </c>
      <c r="D267" s="7">
        <v>0</v>
      </c>
      <c r="E267" s="7">
        <v>29.5</v>
      </c>
      <c r="F267" s="7">
        <v>29.5</v>
      </c>
      <c r="G267" s="7">
        <v>29.43</v>
      </c>
      <c r="H267" s="7"/>
      <c r="I267" s="8">
        <f>IF(C267=E267,0,1)</f>
        <v>1</v>
      </c>
      <c r="J267" s="9">
        <v>2176756554</v>
      </c>
      <c r="K267" s="9">
        <f>J267*C267/1000</f>
        <v>29037932.43036</v>
      </c>
      <c r="L267" s="9">
        <v>475900728</v>
      </c>
      <c r="M267" s="9">
        <v>38634000</v>
      </c>
      <c r="N267" s="9">
        <v>129399490</v>
      </c>
      <c r="O267" s="9">
        <f>L267+M267+N267</f>
        <v>643934218</v>
      </c>
      <c r="P267" s="47">
        <f>O267*E267/1000</f>
        <v>18996059.431</v>
      </c>
      <c r="Q267" s="9">
        <v>2820690772</v>
      </c>
      <c r="R267" s="10">
        <v>77.17100000000001</v>
      </c>
      <c r="S267" s="10">
        <v>22.829</v>
      </c>
      <c r="T267" s="41"/>
      <c r="U267" s="11">
        <f>IF(I267=1,O267,0)</f>
        <v>643934218</v>
      </c>
      <c r="V267" s="48">
        <f>E267*U267/1000</f>
        <v>18996059.431</v>
      </c>
      <c r="W267" s="49">
        <f>IF(I267=1,J267,0)</f>
        <v>2176756554</v>
      </c>
      <c r="X267" s="48">
        <f>W267*C267/1000</f>
        <v>29037932.43036</v>
      </c>
      <c r="Y267" s="50"/>
      <c r="Z267" s="49">
        <f>IF(I267=0,O267,0)</f>
        <v>0</v>
      </c>
      <c r="AA267" s="49">
        <f>Z267*E267/1000</f>
        <v>0</v>
      </c>
      <c r="AB267" s="49">
        <f>IF(I267=0,J267,0)</f>
        <v>0</v>
      </c>
      <c r="AC267" s="51">
        <f>AB267*C267/1000</f>
        <v>0</v>
      </c>
      <c r="AD267" s="52"/>
      <c r="AE267" s="53"/>
      <c r="AF267" s="11"/>
      <c r="AG267" s="11"/>
      <c r="AH267" s="11"/>
      <c r="AI267" s="11"/>
      <c r="AJ267" s="11"/>
      <c r="AK267" s="11"/>
      <c r="AL267" s="11"/>
      <c r="AM267" s="11"/>
    </row>
    <row r="268" ht="15" customHeight="1">
      <c r="A268" t="s" s="6">
        <v>548</v>
      </c>
      <c r="B268" t="s" s="6">
        <v>18</v>
      </c>
      <c r="C268" s="7">
        <v>19.75</v>
      </c>
      <c r="D268" s="7">
        <v>0</v>
      </c>
      <c r="E268" s="7">
        <v>19.75</v>
      </c>
      <c r="F268" s="7">
        <v>19.75</v>
      </c>
      <c r="G268" s="7">
        <v>19.75</v>
      </c>
      <c r="H268" s="7"/>
      <c r="I268" s="8">
        <f>IF(C268=E268,0,1)</f>
        <v>0</v>
      </c>
      <c r="J268" s="9">
        <v>3604489760</v>
      </c>
      <c r="K268" s="9">
        <f>J268*C268/1000</f>
        <v>71188672.76000001</v>
      </c>
      <c r="L268" s="9">
        <v>171415840</v>
      </c>
      <c r="M268" s="9">
        <v>60789000</v>
      </c>
      <c r="N268" s="9">
        <v>118545410</v>
      </c>
      <c r="O268" s="9">
        <f>L268+M268+N268</f>
        <v>350750250</v>
      </c>
      <c r="P268" s="47">
        <f>O268*E268/1000</f>
        <v>6927317.4375</v>
      </c>
      <c r="Q268" s="9">
        <v>3955240010</v>
      </c>
      <c r="R268" s="10">
        <v>91.13200000000001</v>
      </c>
      <c r="S268" s="10">
        <v>8.868</v>
      </c>
      <c r="T268" s="41"/>
      <c r="U268" s="11">
        <f>IF(I268=1,O268,0)</f>
        <v>0</v>
      </c>
      <c r="V268" s="48">
        <f>E268*U268/1000</f>
        <v>0</v>
      </c>
      <c r="W268" s="49">
        <f>IF(I268=1,J268,0)</f>
        <v>0</v>
      </c>
      <c r="X268" s="48">
        <f>W268*C268/1000</f>
        <v>0</v>
      </c>
      <c r="Y268" s="50"/>
      <c r="Z268" s="49">
        <f>IF(I268=0,O268,0)</f>
        <v>350750250</v>
      </c>
      <c r="AA268" s="49">
        <f>Z268*E268/1000</f>
        <v>6927317.4375</v>
      </c>
      <c r="AB268" s="49">
        <f>IF(I268=0,J268,0)</f>
        <v>3604489760</v>
      </c>
      <c r="AC268" s="51">
        <f>AB268*C268/1000</f>
        <v>71188672.76000001</v>
      </c>
      <c r="AD268" s="52"/>
      <c r="AE268" s="53"/>
      <c r="AF268" s="11"/>
      <c r="AG268" s="11"/>
      <c r="AH268" s="11"/>
      <c r="AI268" s="11"/>
      <c r="AJ268" s="11"/>
      <c r="AK268" s="11"/>
      <c r="AL268" s="11"/>
      <c r="AM268" s="11"/>
    </row>
    <row r="269" ht="15" customHeight="1">
      <c r="A269" t="s" s="6">
        <v>550</v>
      </c>
      <c r="B269" t="s" s="6">
        <v>18</v>
      </c>
      <c r="C269" s="7">
        <v>12.44</v>
      </c>
      <c r="D269" s="7">
        <v>0</v>
      </c>
      <c r="E269" s="7">
        <v>12.44</v>
      </c>
      <c r="F269" s="7">
        <v>12.44</v>
      </c>
      <c r="G269" s="7">
        <v>12.44</v>
      </c>
      <c r="H269" s="7"/>
      <c r="I269" s="8">
        <f>IF(C269=E269,0,1)</f>
        <v>0</v>
      </c>
      <c r="J269" s="9">
        <v>650586611</v>
      </c>
      <c r="K269" s="9">
        <f>J269*C269/1000</f>
        <v>8093297.44084</v>
      </c>
      <c r="L269" s="9">
        <v>63536409</v>
      </c>
      <c r="M269" s="9">
        <v>18440904</v>
      </c>
      <c r="N269" s="9">
        <v>35021670</v>
      </c>
      <c r="O269" s="9">
        <f>L269+M269+N269</f>
        <v>116998983</v>
      </c>
      <c r="P269" s="47">
        <f>O269*E269/1000</f>
        <v>1455467.34852</v>
      </c>
      <c r="Q269" s="9">
        <v>767585594</v>
      </c>
      <c r="R269" s="10">
        <v>84.75749999999999</v>
      </c>
      <c r="S269" s="10">
        <v>15.2425</v>
      </c>
      <c r="T269" s="41"/>
      <c r="U269" s="11">
        <f>IF(I269=1,O269,0)</f>
        <v>0</v>
      </c>
      <c r="V269" s="48">
        <f>E269*U269/1000</f>
        <v>0</v>
      </c>
      <c r="W269" s="49">
        <f>IF(I269=1,J269,0)</f>
        <v>0</v>
      </c>
      <c r="X269" s="48">
        <f>W269*C269/1000</f>
        <v>0</v>
      </c>
      <c r="Y269" s="50"/>
      <c r="Z269" s="49">
        <f>IF(I269=0,O269,0)</f>
        <v>116998983</v>
      </c>
      <c r="AA269" s="49">
        <f>Z269*E269/1000</f>
        <v>1455467.34852</v>
      </c>
      <c r="AB269" s="49">
        <f>IF(I269=0,J269,0)</f>
        <v>650586611</v>
      </c>
      <c r="AC269" s="51">
        <f>AB269*C269/1000</f>
        <v>8093297.44084</v>
      </c>
      <c r="AD269" s="52"/>
      <c r="AE269" s="53"/>
      <c r="AF269" s="11"/>
      <c r="AG269" s="11"/>
      <c r="AH269" s="11"/>
      <c r="AI269" s="11"/>
      <c r="AJ269" s="11"/>
      <c r="AK269" s="11"/>
      <c r="AL269" s="11"/>
      <c r="AM269" s="11"/>
    </row>
    <row r="270" ht="15" customHeight="1">
      <c r="A270" t="s" s="6">
        <v>552</v>
      </c>
      <c r="B270" t="s" s="6">
        <v>18</v>
      </c>
      <c r="C270" s="7">
        <v>14.49</v>
      </c>
      <c r="D270" s="7">
        <v>0</v>
      </c>
      <c r="E270" s="7">
        <v>14.49</v>
      </c>
      <c r="F270" s="7">
        <v>14.49</v>
      </c>
      <c r="G270" s="7">
        <v>14.49</v>
      </c>
      <c r="H270" s="7"/>
      <c r="I270" s="8">
        <f>IF(C270=E270,0,1)</f>
        <v>0</v>
      </c>
      <c r="J270" s="9">
        <v>235187676</v>
      </c>
      <c r="K270" s="9">
        <f>J270*C270/1000</f>
        <v>3407869.42524</v>
      </c>
      <c r="L270" s="9">
        <v>27109921</v>
      </c>
      <c r="M270" s="9">
        <v>11049665</v>
      </c>
      <c r="N270" s="9">
        <v>31720990</v>
      </c>
      <c r="O270" s="9">
        <f>L270+M270+N270</f>
        <v>69880576</v>
      </c>
      <c r="P270" s="47">
        <f>O270*E270/1000</f>
        <v>1012569.54624</v>
      </c>
      <c r="Q270" s="9">
        <v>305068252</v>
      </c>
      <c r="R270" s="10">
        <v>77.09350000000001</v>
      </c>
      <c r="S270" s="10">
        <v>22.9065</v>
      </c>
      <c r="T270" s="41"/>
      <c r="U270" s="11">
        <f>IF(I270=1,O270,0)</f>
        <v>0</v>
      </c>
      <c r="V270" s="48">
        <f>E270*U270/1000</f>
        <v>0</v>
      </c>
      <c r="W270" s="49">
        <f>IF(I270=1,J270,0)</f>
        <v>0</v>
      </c>
      <c r="X270" s="48">
        <f>W270*C270/1000</f>
        <v>0</v>
      </c>
      <c r="Y270" s="50"/>
      <c r="Z270" s="49">
        <f>IF(I270=0,O270,0)</f>
        <v>69880576</v>
      </c>
      <c r="AA270" s="49">
        <f>Z270*E270/1000</f>
        <v>1012569.54624</v>
      </c>
      <c r="AB270" s="49">
        <f>IF(I270=0,J270,0)</f>
        <v>235187676</v>
      </c>
      <c r="AC270" s="51">
        <f>AB270*C270/1000</f>
        <v>3407869.42524</v>
      </c>
      <c r="AD270" s="52"/>
      <c r="AE270" s="53"/>
      <c r="AF270" s="11"/>
      <c r="AG270" s="11"/>
      <c r="AH270" s="11"/>
      <c r="AI270" s="11"/>
      <c r="AJ270" s="11"/>
      <c r="AK270" s="11"/>
      <c r="AL270" s="11"/>
      <c r="AM270" s="11"/>
    </row>
    <row r="271" ht="15" customHeight="1">
      <c r="A271" t="s" s="6">
        <v>554</v>
      </c>
      <c r="B271" t="s" s="6">
        <v>18</v>
      </c>
      <c r="C271" s="7">
        <v>19.03</v>
      </c>
      <c r="D271" s="7">
        <v>0</v>
      </c>
      <c r="E271" s="7">
        <v>19.03</v>
      </c>
      <c r="F271" s="7">
        <v>19.03</v>
      </c>
      <c r="G271" s="7">
        <v>19.03</v>
      </c>
      <c r="H271" s="7"/>
      <c r="I271" s="8">
        <f>IF(C271=E271,0,1)</f>
        <v>0</v>
      </c>
      <c r="J271" s="9">
        <v>1350382370</v>
      </c>
      <c r="K271" s="9">
        <f>J271*C271/1000</f>
        <v>25697776.5011</v>
      </c>
      <c r="L271" s="9">
        <v>25084301</v>
      </c>
      <c r="M271" s="9">
        <v>2865700</v>
      </c>
      <c r="N271" s="9">
        <v>44569860</v>
      </c>
      <c r="O271" s="9">
        <f>L271+M271+N271</f>
        <v>72519861</v>
      </c>
      <c r="P271" s="47">
        <f>O271*E271/1000</f>
        <v>1380052.95483</v>
      </c>
      <c r="Q271" s="9">
        <v>1422902231</v>
      </c>
      <c r="R271" s="10">
        <v>94.9034</v>
      </c>
      <c r="S271" s="10">
        <v>5.0966</v>
      </c>
      <c r="T271" s="41"/>
      <c r="U271" s="11">
        <f>IF(I271=1,O271,0)</f>
        <v>0</v>
      </c>
      <c r="V271" s="48">
        <f>E271*U271/1000</f>
        <v>0</v>
      </c>
      <c r="W271" s="49">
        <f>IF(I271=1,J271,0)</f>
        <v>0</v>
      </c>
      <c r="X271" s="48">
        <f>W271*C271/1000</f>
        <v>0</v>
      </c>
      <c r="Y271" s="50"/>
      <c r="Z271" s="49">
        <f>IF(I271=0,O271,0)</f>
        <v>72519861</v>
      </c>
      <c r="AA271" s="49">
        <f>Z271*E271/1000</f>
        <v>1380052.95483</v>
      </c>
      <c r="AB271" s="49">
        <f>IF(I271=0,J271,0)</f>
        <v>1350382370</v>
      </c>
      <c r="AC271" s="51">
        <f>AB271*C271/1000</f>
        <v>25697776.5011</v>
      </c>
      <c r="AD271" s="52"/>
      <c r="AE271" s="53"/>
      <c r="AF271" s="11"/>
      <c r="AG271" s="11"/>
      <c r="AH271" s="11"/>
      <c r="AI271" s="11"/>
      <c r="AJ271" s="11"/>
      <c r="AK271" s="11"/>
      <c r="AL271" s="11"/>
      <c r="AM271" s="11"/>
    </row>
    <row r="272" ht="15" customHeight="1">
      <c r="A272" t="s" s="6">
        <v>556</v>
      </c>
      <c r="B272" t="s" s="6">
        <v>18</v>
      </c>
      <c r="C272" s="7">
        <v>15.48</v>
      </c>
      <c r="D272" s="7">
        <v>0</v>
      </c>
      <c r="E272" s="7">
        <v>15.48</v>
      </c>
      <c r="F272" s="7">
        <v>15.48</v>
      </c>
      <c r="G272" s="7">
        <v>15.48</v>
      </c>
      <c r="H272" s="7"/>
      <c r="I272" s="8">
        <f>IF(C272=E272,0,1)</f>
        <v>0</v>
      </c>
      <c r="J272" s="9">
        <v>711770375</v>
      </c>
      <c r="K272" s="9">
        <f>J272*C272/1000</f>
        <v>11018205.405</v>
      </c>
      <c r="L272" s="9">
        <v>22666092</v>
      </c>
      <c r="M272" s="9">
        <v>31207461</v>
      </c>
      <c r="N272" s="9">
        <v>39374221</v>
      </c>
      <c r="O272" s="9">
        <f>L272+M272+N272</f>
        <v>93247774</v>
      </c>
      <c r="P272" s="47">
        <f>O272*E272/1000</f>
        <v>1443475.54152</v>
      </c>
      <c r="Q272" s="9">
        <v>805018149</v>
      </c>
      <c r="R272" s="10">
        <v>88.41670000000001</v>
      </c>
      <c r="S272" s="10">
        <v>11.5833</v>
      </c>
      <c r="T272" s="41"/>
      <c r="U272" s="11">
        <f>IF(I272=1,O272,0)</f>
        <v>0</v>
      </c>
      <c r="V272" s="48">
        <f>E272*U272/1000</f>
        <v>0</v>
      </c>
      <c r="W272" s="49">
        <f>IF(I272=1,J272,0)</f>
        <v>0</v>
      </c>
      <c r="X272" s="48">
        <f>W272*C272/1000</f>
        <v>0</v>
      </c>
      <c r="Y272" s="50"/>
      <c r="Z272" s="49">
        <f>IF(I272=0,O272,0)</f>
        <v>93247774</v>
      </c>
      <c r="AA272" s="49">
        <f>Z272*E272/1000</f>
        <v>1443475.54152</v>
      </c>
      <c r="AB272" s="49">
        <f>IF(I272=0,J272,0)</f>
        <v>711770375</v>
      </c>
      <c r="AC272" s="51">
        <f>AB272*C272/1000</f>
        <v>11018205.405</v>
      </c>
      <c r="AD272" s="52"/>
      <c r="AE272" s="53"/>
      <c r="AF272" s="11"/>
      <c r="AG272" s="11"/>
      <c r="AH272" s="11"/>
      <c r="AI272" s="11"/>
      <c r="AJ272" s="11"/>
      <c r="AK272" s="11"/>
      <c r="AL272" s="11"/>
      <c r="AM272" s="11"/>
    </row>
    <row r="273" ht="15" customHeight="1">
      <c r="A273" t="s" s="6">
        <v>558</v>
      </c>
      <c r="B273" t="s" s="6">
        <v>18</v>
      </c>
      <c r="C273" s="7">
        <v>14.11</v>
      </c>
      <c r="D273" s="7">
        <v>0</v>
      </c>
      <c r="E273" s="7">
        <v>14.11</v>
      </c>
      <c r="F273" s="7">
        <v>14.11</v>
      </c>
      <c r="G273" s="7">
        <v>14.11</v>
      </c>
      <c r="H273" s="7"/>
      <c r="I273" s="8">
        <f>IF(C273=E273,0,1)</f>
        <v>0</v>
      </c>
      <c r="J273" s="9">
        <v>6158717661</v>
      </c>
      <c r="K273" s="9">
        <f>J273*C273/1000</f>
        <v>86899506.19671001</v>
      </c>
      <c r="L273" s="9">
        <v>539516089</v>
      </c>
      <c r="M273" s="9">
        <v>183117100</v>
      </c>
      <c r="N273" s="9">
        <v>102859700</v>
      </c>
      <c r="O273" s="9">
        <f>L273+M273+N273</f>
        <v>825492889</v>
      </c>
      <c r="P273" s="47">
        <f>O273*E273/1000</f>
        <v>11647704.66379</v>
      </c>
      <c r="Q273" s="9">
        <v>6984210550</v>
      </c>
      <c r="R273" s="10">
        <v>88.1806</v>
      </c>
      <c r="S273" s="10">
        <v>11.8194</v>
      </c>
      <c r="T273" s="41"/>
      <c r="U273" s="11">
        <f>IF(I273=1,O273,0)</f>
        <v>0</v>
      </c>
      <c r="V273" s="48">
        <f>E273*U273/1000</f>
        <v>0</v>
      </c>
      <c r="W273" s="49">
        <f>IF(I273=1,J273,0)</f>
        <v>0</v>
      </c>
      <c r="X273" s="48">
        <f>W273*C273/1000</f>
        <v>0</v>
      </c>
      <c r="Y273" s="50"/>
      <c r="Z273" s="49">
        <f>IF(I273=0,O273,0)</f>
        <v>825492889</v>
      </c>
      <c r="AA273" s="49">
        <f>Z273*E273/1000</f>
        <v>11647704.66379</v>
      </c>
      <c r="AB273" s="49">
        <f>IF(I273=0,J273,0)</f>
        <v>6158717661</v>
      </c>
      <c r="AC273" s="51">
        <f>AB273*C273/1000</f>
        <v>86899506.19671001</v>
      </c>
      <c r="AD273" s="52"/>
      <c r="AE273" s="53"/>
      <c r="AF273" s="11"/>
      <c r="AG273" s="11"/>
      <c r="AH273" s="11"/>
      <c r="AI273" s="11"/>
      <c r="AJ273" s="11"/>
      <c r="AK273" s="11"/>
      <c r="AL273" s="11"/>
      <c r="AM273" s="11"/>
    </row>
    <row r="274" ht="15" customHeight="1">
      <c r="A274" t="s" s="6">
        <v>560</v>
      </c>
      <c r="B274" t="s" s="6">
        <v>18</v>
      </c>
      <c r="C274" s="7">
        <v>21.83</v>
      </c>
      <c r="D274" s="7">
        <v>0</v>
      </c>
      <c r="E274" s="7">
        <v>21.83</v>
      </c>
      <c r="F274" s="7">
        <v>21.83</v>
      </c>
      <c r="G274" s="7">
        <v>21.83</v>
      </c>
      <c r="H274" s="7"/>
      <c r="I274" s="8">
        <f>IF(C274=E274,0,1)</f>
        <v>0</v>
      </c>
      <c r="J274" s="9">
        <v>229129508</v>
      </c>
      <c r="K274" s="9">
        <f>J274*C274/1000</f>
        <v>5001897.15964</v>
      </c>
      <c r="L274" s="9">
        <v>2165438</v>
      </c>
      <c r="M274" s="9">
        <v>559954</v>
      </c>
      <c r="N274" s="9">
        <v>11089216</v>
      </c>
      <c r="O274" s="9">
        <f>L274+M274+N274</f>
        <v>13814608</v>
      </c>
      <c r="P274" s="47">
        <f>O274*E274/1000</f>
        <v>301572.89264</v>
      </c>
      <c r="Q274" s="9">
        <v>242944116</v>
      </c>
      <c r="R274" s="10">
        <v>94.3137</v>
      </c>
      <c r="S274" s="10">
        <v>5.6863</v>
      </c>
      <c r="T274" s="41"/>
      <c r="U274" s="11">
        <f>IF(I274=1,O274,0)</f>
        <v>0</v>
      </c>
      <c r="V274" s="48">
        <f>E274*U274/1000</f>
        <v>0</v>
      </c>
      <c r="W274" s="49">
        <f>IF(I274=1,J274,0)</f>
        <v>0</v>
      </c>
      <c r="X274" s="48">
        <f>W274*C274/1000</f>
        <v>0</v>
      </c>
      <c r="Y274" s="50"/>
      <c r="Z274" s="49">
        <f>IF(I274=0,O274,0)</f>
        <v>13814608</v>
      </c>
      <c r="AA274" s="49">
        <f>Z274*E274/1000</f>
        <v>301572.89264</v>
      </c>
      <c r="AB274" s="49">
        <f>IF(I274=0,J274,0)</f>
        <v>229129508</v>
      </c>
      <c r="AC274" s="51">
        <f>AB274*C274/1000</f>
        <v>5001897.15964</v>
      </c>
      <c r="AD274" s="52"/>
      <c r="AE274" s="53"/>
      <c r="AF274" s="11"/>
      <c r="AG274" s="11"/>
      <c r="AH274" s="11"/>
      <c r="AI274" s="11"/>
      <c r="AJ274" s="11"/>
      <c r="AK274" s="11"/>
      <c r="AL274" s="11"/>
      <c r="AM274" s="11"/>
    </row>
    <row r="275" ht="15" customHeight="1">
      <c r="A275" t="s" s="6">
        <v>562</v>
      </c>
      <c r="B275" t="s" s="6">
        <v>18</v>
      </c>
      <c r="C275" s="7">
        <v>13.29</v>
      </c>
      <c r="D275" s="7">
        <v>0</v>
      </c>
      <c r="E275" s="7">
        <v>25.81</v>
      </c>
      <c r="F275" s="7">
        <v>25.81</v>
      </c>
      <c r="G275" s="7">
        <v>25.81</v>
      </c>
      <c r="H275" s="7"/>
      <c r="I275" s="8">
        <f>IF(C275=E275,0,1)</f>
        <v>1</v>
      </c>
      <c r="J275" s="9">
        <v>2285765800</v>
      </c>
      <c r="K275" s="9">
        <f>J275*C275/1000</f>
        <v>30377827.482</v>
      </c>
      <c r="L275" s="9">
        <v>149374820</v>
      </c>
      <c r="M275" s="9">
        <v>88224903</v>
      </c>
      <c r="N275" s="9">
        <v>215453400</v>
      </c>
      <c r="O275" s="9">
        <f>L275+M275+N275</f>
        <v>453053123</v>
      </c>
      <c r="P275" s="47">
        <f>O275*E275/1000</f>
        <v>11693301.10463</v>
      </c>
      <c r="Q275" s="9">
        <v>2738818923</v>
      </c>
      <c r="R275" s="10">
        <v>83.4581</v>
      </c>
      <c r="S275" s="10">
        <v>16.5419</v>
      </c>
      <c r="T275" s="41"/>
      <c r="U275" s="11">
        <f>IF(I275=1,O275,0)</f>
        <v>453053123</v>
      </c>
      <c r="V275" s="48">
        <f>E275*U275/1000</f>
        <v>11693301.10463</v>
      </c>
      <c r="W275" s="49">
        <f>IF(I275=1,J275,0)</f>
        <v>2285765800</v>
      </c>
      <c r="X275" s="48">
        <f>W275*C275/1000</f>
        <v>30377827.482</v>
      </c>
      <c r="Y275" s="50"/>
      <c r="Z275" s="49">
        <f>IF(I275=0,O275,0)</f>
        <v>0</v>
      </c>
      <c r="AA275" s="49">
        <f>Z275*E275/1000</f>
        <v>0</v>
      </c>
      <c r="AB275" s="49">
        <f>IF(I275=0,J275,0)</f>
        <v>0</v>
      </c>
      <c r="AC275" s="51">
        <f>AB275*C275/1000</f>
        <v>0</v>
      </c>
      <c r="AD275" s="52"/>
      <c r="AE275" s="53"/>
      <c r="AF275" s="11"/>
      <c r="AG275" s="11"/>
      <c r="AH275" s="11"/>
      <c r="AI275" s="11"/>
      <c r="AJ275" s="11"/>
      <c r="AK275" s="11"/>
      <c r="AL275" s="11"/>
      <c r="AM275" s="11"/>
    </row>
    <row r="276" ht="15" customHeight="1">
      <c r="A276" t="s" s="6">
        <v>564</v>
      </c>
      <c r="B276" t="s" s="6">
        <v>18</v>
      </c>
      <c r="C276" s="7">
        <v>10.18</v>
      </c>
      <c r="D276" s="7">
        <v>0</v>
      </c>
      <c r="E276" s="7">
        <v>16.85</v>
      </c>
      <c r="F276" s="7">
        <v>16.85</v>
      </c>
      <c r="G276" s="7">
        <v>16.85</v>
      </c>
      <c r="H276" s="7"/>
      <c r="I276" s="8">
        <f>IF(C276=E276,0,1)</f>
        <v>1</v>
      </c>
      <c r="J276" s="9">
        <v>17580229409</v>
      </c>
      <c r="K276" s="9">
        <f>J276*C276/1000</f>
        <v>178966735.38362</v>
      </c>
      <c r="L276" s="9">
        <v>2373619636</v>
      </c>
      <c r="M276" s="9">
        <v>452559300</v>
      </c>
      <c r="N276" s="9">
        <v>446617260</v>
      </c>
      <c r="O276" s="9">
        <f>L276+M276+N276</f>
        <v>3272796196</v>
      </c>
      <c r="P276" s="47">
        <f>O276*E276/1000</f>
        <v>55146615.9026</v>
      </c>
      <c r="Q276" s="9">
        <v>20853025605</v>
      </c>
      <c r="R276" s="10">
        <v>84.30540000000001</v>
      </c>
      <c r="S276" s="10">
        <v>15.6946</v>
      </c>
      <c r="T276" s="41"/>
      <c r="U276" s="11">
        <f>IF(I276=1,O276,0)</f>
        <v>3272796196</v>
      </c>
      <c r="V276" s="48">
        <f>E276*U276/1000</f>
        <v>55146615.9026</v>
      </c>
      <c r="W276" s="49">
        <f>IF(I276=1,J276,0)</f>
        <v>17580229409</v>
      </c>
      <c r="X276" s="48">
        <f>W276*C276/1000</f>
        <v>178966735.38362</v>
      </c>
      <c r="Y276" s="50"/>
      <c r="Z276" s="49">
        <f>IF(I276=0,O276,0)</f>
        <v>0</v>
      </c>
      <c r="AA276" s="49">
        <f>Z276*E276/1000</f>
        <v>0</v>
      </c>
      <c r="AB276" s="49">
        <f>IF(I276=0,J276,0)</f>
        <v>0</v>
      </c>
      <c r="AC276" s="51">
        <f>AB276*C276/1000</f>
        <v>0</v>
      </c>
      <c r="AD276" s="52"/>
      <c r="AE276" s="53"/>
      <c r="AF276" s="11"/>
      <c r="AG276" s="11"/>
      <c r="AH276" s="11"/>
      <c r="AI276" s="11"/>
      <c r="AJ276" s="11"/>
      <c r="AK276" s="11"/>
      <c r="AL276" s="11"/>
      <c r="AM276" s="11"/>
    </row>
    <row r="277" ht="15" customHeight="1">
      <c r="A277" t="s" s="6">
        <v>566</v>
      </c>
      <c r="B277" t="s" s="6">
        <v>18</v>
      </c>
      <c r="C277" s="7">
        <v>16.45</v>
      </c>
      <c r="D277" s="7">
        <v>16.45</v>
      </c>
      <c r="E277" s="7">
        <v>16.45</v>
      </c>
      <c r="F277" s="7">
        <v>16.45</v>
      </c>
      <c r="G277" s="7">
        <v>16.45</v>
      </c>
      <c r="H277" s="7"/>
      <c r="I277" s="8">
        <f>IF(C277=E277,0,1)</f>
        <v>0</v>
      </c>
      <c r="J277" s="9">
        <v>1727170944</v>
      </c>
      <c r="K277" s="9">
        <f>J277*C277/1000</f>
        <v>28411962.0288</v>
      </c>
      <c r="L277" s="9">
        <v>69922005</v>
      </c>
      <c r="M277" s="9">
        <v>42714500</v>
      </c>
      <c r="N277" s="9">
        <v>41409202</v>
      </c>
      <c r="O277" s="9">
        <f>L277+M277+N277</f>
        <v>154045707</v>
      </c>
      <c r="P277" s="47">
        <f>O277*E277/1000</f>
        <v>2534051.88015</v>
      </c>
      <c r="Q277" s="9">
        <v>1881582251</v>
      </c>
      <c r="R277" s="10">
        <v>91.813</v>
      </c>
      <c r="S277" s="10">
        <v>8.186999999999999</v>
      </c>
      <c r="T277" s="41"/>
      <c r="U277" s="11">
        <f>IF(I277=1,O277,0)</f>
        <v>0</v>
      </c>
      <c r="V277" s="48">
        <f>E277*U277/1000</f>
        <v>0</v>
      </c>
      <c r="W277" s="49">
        <f>IF(I277=1,J277,0)</f>
        <v>0</v>
      </c>
      <c r="X277" s="48">
        <f>W277*C277/1000</f>
        <v>0</v>
      </c>
      <c r="Y277" s="50"/>
      <c r="Z277" s="49">
        <f>IF(I277=0,O277,0)</f>
        <v>154045707</v>
      </c>
      <c r="AA277" s="49">
        <f>Z277*E277/1000</f>
        <v>2534051.88015</v>
      </c>
      <c r="AB277" s="49">
        <f>IF(I277=0,J277,0)</f>
        <v>1727170944</v>
      </c>
      <c r="AC277" s="51">
        <f>AB277*C277/1000</f>
        <v>28411962.0288</v>
      </c>
      <c r="AD277" s="52"/>
      <c r="AE277" s="53"/>
      <c r="AF277" s="11"/>
      <c r="AG277" s="11"/>
      <c r="AH277" s="11"/>
      <c r="AI277" s="11"/>
      <c r="AJ277" s="11"/>
      <c r="AK277" s="11"/>
      <c r="AL277" s="11"/>
      <c r="AM277" s="11"/>
    </row>
    <row r="278" ht="15" customHeight="1">
      <c r="A278" t="s" s="6">
        <v>568</v>
      </c>
      <c r="B278" t="s" s="6">
        <v>18</v>
      </c>
      <c r="C278" s="7">
        <v>15.07</v>
      </c>
      <c r="D278" s="7">
        <v>0</v>
      </c>
      <c r="E278" s="7">
        <v>15.07</v>
      </c>
      <c r="F278" s="7">
        <v>15.07</v>
      </c>
      <c r="G278" s="7">
        <v>15.07</v>
      </c>
      <c r="H278" s="7"/>
      <c r="I278" s="8">
        <f>IF(C278=E278,0,1)</f>
        <v>0</v>
      </c>
      <c r="J278" s="9">
        <v>845724270</v>
      </c>
      <c r="K278" s="9">
        <f>J278*C278/1000</f>
        <v>12745064.7489</v>
      </c>
      <c r="L278" s="9">
        <v>28031430</v>
      </c>
      <c r="M278" s="9">
        <v>6492300</v>
      </c>
      <c r="N278" s="9">
        <v>19908278</v>
      </c>
      <c r="O278" s="9">
        <f>L278+M278+N278</f>
        <v>54432008</v>
      </c>
      <c r="P278" s="47">
        <f>O278*E278/1000</f>
        <v>820290.3605599999</v>
      </c>
      <c r="Q278" s="9">
        <v>900156278</v>
      </c>
      <c r="R278" s="10">
        <v>93.953</v>
      </c>
      <c r="S278" s="10">
        <v>6.047</v>
      </c>
      <c r="T278" s="41"/>
      <c r="U278" s="11">
        <f>IF(I278=1,O278,0)</f>
        <v>0</v>
      </c>
      <c r="V278" s="48">
        <f>E278*U278/1000</f>
        <v>0</v>
      </c>
      <c r="W278" s="49">
        <f>IF(I278=1,J278,0)</f>
        <v>0</v>
      </c>
      <c r="X278" s="48">
        <f>W278*C278/1000</f>
        <v>0</v>
      </c>
      <c r="Y278" s="50"/>
      <c r="Z278" s="49">
        <f>IF(I278=0,O278,0)</f>
        <v>54432008</v>
      </c>
      <c r="AA278" s="49">
        <f>Z278*E278/1000</f>
        <v>820290.3605599999</v>
      </c>
      <c r="AB278" s="49">
        <f>IF(I278=0,J278,0)</f>
        <v>845724270</v>
      </c>
      <c r="AC278" s="51">
        <f>AB278*C278/1000</f>
        <v>12745064.7489</v>
      </c>
      <c r="AD278" s="52"/>
      <c r="AE278" s="53"/>
      <c r="AF278" s="11"/>
      <c r="AG278" s="11"/>
      <c r="AH278" s="11"/>
      <c r="AI278" s="11"/>
      <c r="AJ278" s="11"/>
      <c r="AK278" s="11"/>
      <c r="AL278" s="11"/>
      <c r="AM278" s="11"/>
    </row>
    <row r="279" ht="15" customHeight="1">
      <c r="A279" t="s" s="54">
        <v>570</v>
      </c>
      <c r="B279" t="s" s="54">
        <v>18</v>
      </c>
      <c r="C279" s="55">
        <v>16.28</v>
      </c>
      <c r="D279" s="55">
        <v>0</v>
      </c>
      <c r="E279" s="55">
        <v>16.28</v>
      </c>
      <c r="F279" s="55">
        <v>16.28</v>
      </c>
      <c r="G279" s="55">
        <v>16.28</v>
      </c>
      <c r="H279" s="55"/>
      <c r="I279" s="56">
        <f>IF(C279=E279,0,1)</f>
        <v>0</v>
      </c>
      <c r="J279" s="57">
        <v>2316551636</v>
      </c>
      <c r="K279" s="57">
        <f>J279*C279/1000</f>
        <v>37713460.63408</v>
      </c>
      <c r="L279" s="57">
        <v>253170312</v>
      </c>
      <c r="M279" s="57">
        <v>187183900</v>
      </c>
      <c r="N279" s="57">
        <v>98622200</v>
      </c>
      <c r="O279" s="57">
        <f>L279+M279+N279</f>
        <v>538976412</v>
      </c>
      <c r="P279" s="58">
        <f>O279*E279/1000</f>
        <v>8774535.987360001</v>
      </c>
      <c r="Q279" s="57">
        <v>2855528048</v>
      </c>
      <c r="R279" s="59">
        <v>81.12520000000001</v>
      </c>
      <c r="S279" s="59">
        <v>18.8748</v>
      </c>
      <c r="T279" s="60"/>
      <c r="U279" s="60">
        <f>IF(I279=1,O279,0)</f>
        <v>0</v>
      </c>
      <c r="V279" s="61">
        <f>E279*U279/1000</f>
        <v>0</v>
      </c>
      <c r="W279" s="62">
        <f>IF(I279=1,J279,0)</f>
        <v>0</v>
      </c>
      <c r="X279" s="61">
        <f>W279*C279/1000</f>
        <v>0</v>
      </c>
      <c r="Y279" s="63"/>
      <c r="Z279" s="62">
        <f>IF(I279=0,O279,0)</f>
        <v>538976412</v>
      </c>
      <c r="AA279" s="62">
        <f>Z279*E279/1000</f>
        <v>8774535.987360001</v>
      </c>
      <c r="AB279" s="62">
        <f>IF(I279=0,J279,0)</f>
        <v>2316551636</v>
      </c>
      <c r="AC279" s="64">
        <f>AB279*C279/1000</f>
        <v>37713460.63408</v>
      </c>
      <c r="AD279" s="65"/>
      <c r="AE279" s="66"/>
      <c r="AF279" s="60"/>
      <c r="AG279" s="60"/>
      <c r="AH279" s="60"/>
      <c r="AI279" s="60"/>
      <c r="AJ279" s="60"/>
      <c r="AK279" s="60"/>
      <c r="AL279" s="60"/>
      <c r="AM279" s="60"/>
    </row>
    <row r="280" ht="15" customHeight="1">
      <c r="A280" t="s" s="6">
        <v>572</v>
      </c>
      <c r="B280" t="s" s="6">
        <v>18</v>
      </c>
      <c r="C280" s="7">
        <v>17.9</v>
      </c>
      <c r="D280" s="7">
        <v>0</v>
      </c>
      <c r="E280" s="7">
        <v>17.9</v>
      </c>
      <c r="F280" s="7">
        <v>17.9</v>
      </c>
      <c r="G280" s="7">
        <v>17.9</v>
      </c>
      <c r="H280" s="7"/>
      <c r="I280" s="8">
        <f>IF(C280=E280,0,1)</f>
        <v>0</v>
      </c>
      <c r="J280" s="9">
        <v>1048078507</v>
      </c>
      <c r="K280" s="9">
        <f>J280*C280/1000</f>
        <v>18760605.2753</v>
      </c>
      <c r="L280" s="9">
        <v>123105293</v>
      </c>
      <c r="M280" s="9">
        <v>66101700</v>
      </c>
      <c r="N280" s="9">
        <v>103838040</v>
      </c>
      <c r="O280" s="9">
        <f>L280+M280+N280</f>
        <v>293045033</v>
      </c>
      <c r="P280" s="47">
        <f>O280*E280/1000</f>
        <v>5245506.0907</v>
      </c>
      <c r="Q280" s="9">
        <v>1341123540</v>
      </c>
      <c r="R280" s="10">
        <v>78.1493</v>
      </c>
      <c r="S280" s="10">
        <v>21.8507</v>
      </c>
      <c r="T280" s="41"/>
      <c r="U280" s="11">
        <f>IF(I280=1,O280,0)</f>
        <v>0</v>
      </c>
      <c r="V280" s="48">
        <f>E280*U280/1000</f>
        <v>0</v>
      </c>
      <c r="W280" s="49">
        <f>IF(I280=1,J280,0)</f>
        <v>0</v>
      </c>
      <c r="X280" s="48">
        <f>W280*C280/1000</f>
        <v>0</v>
      </c>
      <c r="Y280" s="50"/>
      <c r="Z280" s="49">
        <f>IF(I280=0,O280,0)</f>
        <v>293045033</v>
      </c>
      <c r="AA280" s="49">
        <f>Z280*E280/1000</f>
        <v>5245506.0907</v>
      </c>
      <c r="AB280" s="49">
        <f>IF(I280=0,J280,0)</f>
        <v>1048078507</v>
      </c>
      <c r="AC280" s="51">
        <f>AB280*C280/1000</f>
        <v>18760605.2753</v>
      </c>
      <c r="AD280" s="52"/>
      <c r="AE280" s="53"/>
      <c r="AF280" s="11"/>
      <c r="AG280" s="11"/>
      <c r="AH280" s="11"/>
      <c r="AI280" s="11"/>
      <c r="AJ280" s="11"/>
      <c r="AK280" s="11"/>
      <c r="AL280" s="11"/>
      <c r="AM280" s="11"/>
    </row>
    <row r="281" ht="15" customHeight="1">
      <c r="A281" t="s" s="6">
        <v>574</v>
      </c>
      <c r="B281" t="s" s="6">
        <v>18</v>
      </c>
      <c r="C281" s="7">
        <v>16.98</v>
      </c>
      <c r="D281" s="7">
        <v>0</v>
      </c>
      <c r="E281" s="7">
        <v>16.98</v>
      </c>
      <c r="F281" s="7">
        <v>16.98</v>
      </c>
      <c r="G281" s="7">
        <v>16.98</v>
      </c>
      <c r="H281" s="7"/>
      <c r="I281" s="8">
        <f>IF(C281=E281,0,1)</f>
        <v>0</v>
      </c>
      <c r="J281" s="9">
        <v>1081521106</v>
      </c>
      <c r="K281" s="9">
        <f>J281*C281/1000</f>
        <v>18364228.37988</v>
      </c>
      <c r="L281" s="9">
        <v>60942457</v>
      </c>
      <c r="M281" s="9">
        <v>25279950</v>
      </c>
      <c r="N281" s="9">
        <v>73784362</v>
      </c>
      <c r="O281" s="9">
        <f>L281+M281+N281</f>
        <v>160006769</v>
      </c>
      <c r="P281" s="47">
        <f>O281*E281/1000</f>
        <v>2716914.93762</v>
      </c>
      <c r="Q281" s="9">
        <v>1241527875</v>
      </c>
      <c r="R281" s="10">
        <v>87.1121</v>
      </c>
      <c r="S281" s="10">
        <v>12.8879</v>
      </c>
      <c r="T281" s="41"/>
      <c r="U281" s="11">
        <f>IF(I281=1,O281,0)</f>
        <v>0</v>
      </c>
      <c r="V281" s="48">
        <f>E281*U281/1000</f>
        <v>0</v>
      </c>
      <c r="W281" s="49">
        <f>IF(I281=1,J281,0)</f>
        <v>0</v>
      </c>
      <c r="X281" s="48">
        <f>W281*C281/1000</f>
        <v>0</v>
      </c>
      <c r="Y281" s="50"/>
      <c r="Z281" s="49">
        <f>IF(I281=0,O281,0)</f>
        <v>160006769</v>
      </c>
      <c r="AA281" s="49">
        <f>Z281*E281/1000</f>
        <v>2716914.93762</v>
      </c>
      <c r="AB281" s="49">
        <f>IF(I281=0,J281,0)</f>
        <v>1081521106</v>
      </c>
      <c r="AC281" s="51">
        <f>AB281*C281/1000</f>
        <v>18364228.37988</v>
      </c>
      <c r="AD281" s="52"/>
      <c r="AE281" s="53"/>
      <c r="AF281" s="11"/>
      <c r="AG281" s="11"/>
      <c r="AH281" s="11"/>
      <c r="AI281" s="11"/>
      <c r="AJ281" s="11"/>
      <c r="AK281" s="11"/>
      <c r="AL281" s="11"/>
      <c r="AM281" s="11"/>
    </row>
    <row r="282" ht="15" customHeight="1">
      <c r="A282" t="s" s="6">
        <v>576</v>
      </c>
      <c r="B282" t="s" s="6">
        <v>18</v>
      </c>
      <c r="C282" s="7">
        <v>13.16</v>
      </c>
      <c r="D282" s="7">
        <v>0</v>
      </c>
      <c r="E282" s="7">
        <v>13.16</v>
      </c>
      <c r="F282" s="7">
        <v>13.16</v>
      </c>
      <c r="G282" s="7">
        <v>13.16</v>
      </c>
      <c r="H282" s="7"/>
      <c r="I282" s="8">
        <f>IF(C282=E282,0,1)</f>
        <v>0</v>
      </c>
      <c r="J282" s="9">
        <v>1183430373</v>
      </c>
      <c r="K282" s="9">
        <f>J282*C282/1000</f>
        <v>15573943.70868</v>
      </c>
      <c r="L282" s="9">
        <v>62000244</v>
      </c>
      <c r="M282" s="9">
        <v>43841660</v>
      </c>
      <c r="N282" s="9">
        <v>59557632</v>
      </c>
      <c r="O282" s="9">
        <f>L282+M282+N282</f>
        <v>165399536</v>
      </c>
      <c r="P282" s="47">
        <f>O282*E282/1000</f>
        <v>2176657.89376</v>
      </c>
      <c r="Q282" s="9">
        <v>1348829909</v>
      </c>
      <c r="R282" s="10">
        <v>87.7376</v>
      </c>
      <c r="S282" s="10">
        <v>12.2624</v>
      </c>
      <c r="T282" s="41"/>
      <c r="U282" s="11">
        <f>IF(I282=1,O282,0)</f>
        <v>0</v>
      </c>
      <c r="V282" s="48">
        <f>E282*U282/1000</f>
        <v>0</v>
      </c>
      <c r="W282" s="49">
        <f>IF(I282=1,J282,0)</f>
        <v>0</v>
      </c>
      <c r="X282" s="48">
        <f>W282*C282/1000</f>
        <v>0</v>
      </c>
      <c r="Y282" s="50"/>
      <c r="Z282" s="49">
        <f>IF(I282=0,O282,0)</f>
        <v>165399536</v>
      </c>
      <c r="AA282" s="49">
        <f>Z282*E282/1000</f>
        <v>2176657.89376</v>
      </c>
      <c r="AB282" s="49">
        <f>IF(I282=0,J282,0)</f>
        <v>1183430373</v>
      </c>
      <c r="AC282" s="51">
        <f>AB282*C282/1000</f>
        <v>15573943.70868</v>
      </c>
      <c r="AD282" s="52"/>
      <c r="AE282" s="53"/>
      <c r="AF282" s="11"/>
      <c r="AG282" s="11"/>
      <c r="AH282" s="11"/>
      <c r="AI282" s="11"/>
      <c r="AJ282" s="11"/>
      <c r="AK282" s="11"/>
      <c r="AL282" s="11"/>
      <c r="AM282" s="11"/>
    </row>
    <row r="283" ht="15" customHeight="1">
      <c r="A283" t="s" s="6">
        <v>578</v>
      </c>
      <c r="B283" t="s" s="6">
        <v>18</v>
      </c>
      <c r="C283" s="7">
        <v>18.82</v>
      </c>
      <c r="D283" s="7">
        <v>0</v>
      </c>
      <c r="E283" s="7">
        <v>39.04</v>
      </c>
      <c r="F283" s="7">
        <v>39.04</v>
      </c>
      <c r="G283" s="7">
        <v>39.04</v>
      </c>
      <c r="H283" s="7"/>
      <c r="I283" s="8">
        <f>IF(C283=E283,0,1)</f>
        <v>1</v>
      </c>
      <c r="J283" s="9">
        <v>7563612002</v>
      </c>
      <c r="K283" s="9">
        <f>J283*C283/1000</f>
        <v>142347177.87764</v>
      </c>
      <c r="L283" s="9">
        <v>1369511798</v>
      </c>
      <c r="M283" s="9">
        <v>266750900</v>
      </c>
      <c r="N283" s="9">
        <v>797030870</v>
      </c>
      <c r="O283" s="9">
        <f>L283+M283+N283</f>
        <v>2433293568</v>
      </c>
      <c r="P283" s="47">
        <f>O283*E283/1000</f>
        <v>94995780.89472</v>
      </c>
      <c r="Q283" s="9">
        <v>9996905570</v>
      </c>
      <c r="R283" s="10">
        <v>75.65949999999999</v>
      </c>
      <c r="S283" s="10">
        <v>24.3405</v>
      </c>
      <c r="T283" s="41"/>
      <c r="U283" s="11">
        <f>IF(I283=1,O283,0)</f>
        <v>2433293568</v>
      </c>
      <c r="V283" s="48">
        <f>E283*U283/1000</f>
        <v>94995780.89472</v>
      </c>
      <c r="W283" s="49">
        <f>IF(I283=1,J283,0)</f>
        <v>7563612002</v>
      </c>
      <c r="X283" s="48">
        <f>W283*C283/1000</f>
        <v>142347177.87764</v>
      </c>
      <c r="Y283" s="50"/>
      <c r="Z283" s="49">
        <f>IF(I283=0,O283,0)</f>
        <v>0</v>
      </c>
      <c r="AA283" s="49">
        <f>Z283*E283/1000</f>
        <v>0</v>
      </c>
      <c r="AB283" s="49">
        <f>IF(I283=0,J283,0)</f>
        <v>0</v>
      </c>
      <c r="AC283" s="51">
        <f>AB283*C283/1000</f>
        <v>0</v>
      </c>
      <c r="AD283" s="52"/>
      <c r="AE283" s="53"/>
      <c r="AF283" s="11"/>
      <c r="AG283" s="11"/>
      <c r="AH283" s="11"/>
      <c r="AI283" s="11"/>
      <c r="AJ283" s="11"/>
      <c r="AK283" s="11"/>
      <c r="AL283" s="11"/>
      <c r="AM283" s="11"/>
    </row>
    <row r="284" ht="15" customHeight="1">
      <c r="A284" t="s" s="6">
        <v>580</v>
      </c>
      <c r="B284" t="s" s="6">
        <v>18</v>
      </c>
      <c r="C284" s="7">
        <v>15.25</v>
      </c>
      <c r="D284" s="7">
        <v>0</v>
      </c>
      <c r="E284" s="7">
        <v>15.25</v>
      </c>
      <c r="F284" s="7">
        <v>15.25</v>
      </c>
      <c r="G284" s="7">
        <v>15.25</v>
      </c>
      <c r="H284" s="7"/>
      <c r="I284" s="8">
        <f>IF(C284=E284,0,1)</f>
        <v>0</v>
      </c>
      <c r="J284" s="9">
        <v>1176865441</v>
      </c>
      <c r="K284" s="9">
        <f>J284*C284/1000</f>
        <v>17947197.97525</v>
      </c>
      <c r="L284" s="9">
        <v>51009959</v>
      </c>
      <c r="M284" s="9">
        <v>62704200</v>
      </c>
      <c r="N284" s="9">
        <v>50037651</v>
      </c>
      <c r="O284" s="9">
        <f>L284+M284+N284</f>
        <v>163751810</v>
      </c>
      <c r="P284" s="47">
        <f>O284*E284/1000</f>
        <v>2497215.1025</v>
      </c>
      <c r="Q284" s="9">
        <v>1340617251</v>
      </c>
      <c r="R284" s="10">
        <v>87.78530000000001</v>
      </c>
      <c r="S284" s="10">
        <v>12.2147</v>
      </c>
      <c r="T284" s="41"/>
      <c r="U284" s="11">
        <f>IF(I284=1,O284,0)</f>
        <v>0</v>
      </c>
      <c r="V284" s="48">
        <f>E284*U284/1000</f>
        <v>0</v>
      </c>
      <c r="W284" s="49">
        <f>IF(I284=1,J284,0)</f>
        <v>0</v>
      </c>
      <c r="X284" s="48">
        <f>W284*C284/1000</f>
        <v>0</v>
      </c>
      <c r="Y284" s="50"/>
      <c r="Z284" s="49">
        <f>IF(I284=0,O284,0)</f>
        <v>163751810</v>
      </c>
      <c r="AA284" s="49">
        <f>Z284*E284/1000</f>
        <v>2497215.1025</v>
      </c>
      <c r="AB284" s="49">
        <f>IF(I284=0,J284,0)</f>
        <v>1176865441</v>
      </c>
      <c r="AC284" s="51">
        <f>AB284*C284/1000</f>
        <v>17947197.97525</v>
      </c>
      <c r="AD284" s="52"/>
      <c r="AE284" s="53"/>
      <c r="AF284" s="11"/>
      <c r="AG284" s="11"/>
      <c r="AH284" s="11"/>
      <c r="AI284" s="11"/>
      <c r="AJ284" s="11"/>
      <c r="AK284" s="11"/>
      <c r="AL284" s="11"/>
      <c r="AM284" s="11"/>
    </row>
    <row r="285" ht="15" customHeight="1">
      <c r="A285" t="s" s="6">
        <v>582</v>
      </c>
      <c r="B285" t="s" s="6">
        <v>18</v>
      </c>
      <c r="C285" s="7">
        <v>9.380000000000001</v>
      </c>
      <c r="D285" s="7">
        <v>0</v>
      </c>
      <c r="E285" s="7">
        <v>9.380000000000001</v>
      </c>
      <c r="F285" s="7">
        <v>9.380000000000001</v>
      </c>
      <c r="G285" s="7">
        <v>9.380000000000001</v>
      </c>
      <c r="H285" s="7"/>
      <c r="I285" s="8">
        <f>IF(C285=E285,0,1)</f>
        <v>0</v>
      </c>
      <c r="J285" s="9">
        <v>883535320</v>
      </c>
      <c r="K285" s="9">
        <f>J285*C285/1000</f>
        <v>8287561.3016</v>
      </c>
      <c r="L285" s="9">
        <v>54555000</v>
      </c>
      <c r="M285" s="9">
        <v>5155400</v>
      </c>
      <c r="N285" s="9">
        <v>47039882</v>
      </c>
      <c r="O285" s="9">
        <f>L285+M285+N285</f>
        <v>106750282</v>
      </c>
      <c r="P285" s="47">
        <f>O285*E285/1000</f>
        <v>1001317.64516</v>
      </c>
      <c r="Q285" s="9">
        <v>990285602</v>
      </c>
      <c r="R285" s="10">
        <v>89.22029999999999</v>
      </c>
      <c r="S285" s="10">
        <v>10.7797</v>
      </c>
      <c r="T285" s="41"/>
      <c r="U285" s="11">
        <f>IF(I285=1,O285,0)</f>
        <v>0</v>
      </c>
      <c r="V285" s="48">
        <f>E285*U285/1000</f>
        <v>0</v>
      </c>
      <c r="W285" s="49">
        <f>IF(I285=1,J285,0)</f>
        <v>0</v>
      </c>
      <c r="X285" s="48">
        <f>W285*C285/1000</f>
        <v>0</v>
      </c>
      <c r="Y285" s="50"/>
      <c r="Z285" s="49">
        <f>IF(I285=0,O285,0)</f>
        <v>106750282</v>
      </c>
      <c r="AA285" s="49">
        <f>Z285*E285/1000</f>
        <v>1001317.64516</v>
      </c>
      <c r="AB285" s="49">
        <f>IF(I285=0,J285,0)</f>
        <v>883535320</v>
      </c>
      <c r="AC285" s="51">
        <f>AB285*C285/1000</f>
        <v>8287561.3016</v>
      </c>
      <c r="AD285" s="52"/>
      <c r="AE285" s="53"/>
      <c r="AF285" s="11"/>
      <c r="AG285" s="11"/>
      <c r="AH285" s="11"/>
      <c r="AI285" s="11"/>
      <c r="AJ285" s="11"/>
      <c r="AK285" s="11"/>
      <c r="AL285" s="11"/>
      <c r="AM285" s="11"/>
    </row>
    <row r="286" ht="15" customHeight="1">
      <c r="A286" t="s" s="6">
        <v>584</v>
      </c>
      <c r="B286" t="s" s="6">
        <v>18</v>
      </c>
      <c r="C286" s="7">
        <v>10.41</v>
      </c>
      <c r="D286" s="7">
        <v>0</v>
      </c>
      <c r="E286" s="7">
        <v>19.81</v>
      </c>
      <c r="F286" s="7">
        <v>19.81</v>
      </c>
      <c r="G286" s="7">
        <v>19.81</v>
      </c>
      <c r="H286" s="7"/>
      <c r="I286" s="8">
        <f>IF(C286=E286,0,1)</f>
        <v>1</v>
      </c>
      <c r="J286" s="9">
        <v>4448140059</v>
      </c>
      <c r="K286" s="9">
        <f>J286*C286/1000</f>
        <v>46305138.01419</v>
      </c>
      <c r="L286" s="9">
        <v>370593890</v>
      </c>
      <c r="M286" s="9">
        <v>33530400</v>
      </c>
      <c r="N286" s="9">
        <v>72122194</v>
      </c>
      <c r="O286" s="9">
        <f>L286+M286+N286</f>
        <v>476246484</v>
      </c>
      <c r="P286" s="47">
        <f>O286*E286/1000</f>
        <v>9434442.84804</v>
      </c>
      <c r="Q286" s="9">
        <v>4924386543</v>
      </c>
      <c r="R286" s="10">
        <v>90.3288</v>
      </c>
      <c r="S286" s="10">
        <v>9.671200000000001</v>
      </c>
      <c r="T286" s="41"/>
      <c r="U286" s="11">
        <f>IF(I286=1,O286,0)</f>
        <v>476246484</v>
      </c>
      <c r="V286" s="48">
        <f>E286*U286/1000</f>
        <v>9434442.84804</v>
      </c>
      <c r="W286" s="49">
        <f>IF(I286=1,J286,0)</f>
        <v>4448140059</v>
      </c>
      <c r="X286" s="48">
        <f>W286*C286/1000</f>
        <v>46305138.01419</v>
      </c>
      <c r="Y286" s="50"/>
      <c r="Z286" s="49">
        <f>IF(I286=0,O286,0)</f>
        <v>0</v>
      </c>
      <c r="AA286" s="49">
        <f>Z286*E286/1000</f>
        <v>0</v>
      </c>
      <c r="AB286" s="49">
        <f>IF(I286=0,J286,0)</f>
        <v>0</v>
      </c>
      <c r="AC286" s="51">
        <f>AB286*C286/1000</f>
        <v>0</v>
      </c>
      <c r="AD286" s="52"/>
      <c r="AE286" s="53"/>
      <c r="AF286" s="11"/>
      <c r="AG286" s="11"/>
      <c r="AH286" s="11"/>
      <c r="AI286" s="11"/>
      <c r="AJ286" s="11"/>
      <c r="AK286" s="11"/>
      <c r="AL286" s="11"/>
      <c r="AM286" s="11"/>
    </row>
    <row r="287" ht="15" customHeight="1">
      <c r="A287" t="s" s="6">
        <v>586</v>
      </c>
      <c r="B287" t="s" s="6">
        <v>18</v>
      </c>
      <c r="C287" s="7">
        <v>14.41</v>
      </c>
      <c r="D287" s="7">
        <v>0</v>
      </c>
      <c r="E287" s="7">
        <v>24.2</v>
      </c>
      <c r="F287" s="7">
        <v>24.2</v>
      </c>
      <c r="G287" s="7">
        <v>24.2</v>
      </c>
      <c r="H287" s="7"/>
      <c r="I287" s="8">
        <f>IF(C287=E287,0,1)</f>
        <v>1</v>
      </c>
      <c r="J287" s="9">
        <v>3861083827</v>
      </c>
      <c r="K287" s="9">
        <f>J287*C287/1000</f>
        <v>55638217.94707</v>
      </c>
      <c r="L287" s="9">
        <v>522416001</v>
      </c>
      <c r="M287" s="9">
        <v>242954000</v>
      </c>
      <c r="N287" s="9">
        <v>189140330</v>
      </c>
      <c r="O287" s="9">
        <f>L287+M287+N287</f>
        <v>954510331</v>
      </c>
      <c r="P287" s="47">
        <f>O287*E287/1000</f>
        <v>23099150.0102</v>
      </c>
      <c r="Q287" s="9">
        <v>4815594158</v>
      </c>
      <c r="R287" s="10">
        <v>80.1788</v>
      </c>
      <c r="S287" s="10">
        <v>19.8212</v>
      </c>
      <c r="T287" s="41"/>
      <c r="U287" s="11">
        <f>IF(I287=1,O287,0)</f>
        <v>954510331</v>
      </c>
      <c r="V287" s="48">
        <f>E287*U287/1000</f>
        <v>23099150.0102</v>
      </c>
      <c r="W287" s="49">
        <f>IF(I287=1,J287,0)</f>
        <v>3861083827</v>
      </c>
      <c r="X287" s="48">
        <f>W287*C287/1000</f>
        <v>55638217.94707</v>
      </c>
      <c r="Y287" s="50"/>
      <c r="Z287" s="49">
        <f>IF(I287=0,O287,0)</f>
        <v>0</v>
      </c>
      <c r="AA287" s="49">
        <f>Z287*E287/1000</f>
        <v>0</v>
      </c>
      <c r="AB287" s="49">
        <f>IF(I287=0,J287,0)</f>
        <v>0</v>
      </c>
      <c r="AC287" s="51">
        <f>AB287*C287/1000</f>
        <v>0</v>
      </c>
      <c r="AD287" s="52"/>
      <c r="AE287" s="53"/>
      <c r="AF287" s="11"/>
      <c r="AG287" s="11"/>
      <c r="AH287" s="11"/>
      <c r="AI287" s="11"/>
      <c r="AJ287" s="11"/>
      <c r="AK287" s="11"/>
      <c r="AL287" s="11"/>
      <c r="AM287" s="11"/>
    </row>
    <row r="288" ht="15" customHeight="1">
      <c r="A288" t="s" s="6">
        <v>588</v>
      </c>
      <c r="B288" t="s" s="6">
        <v>18</v>
      </c>
      <c r="C288" s="7">
        <v>19.56</v>
      </c>
      <c r="D288" s="7">
        <v>0</v>
      </c>
      <c r="E288" s="7">
        <v>19.56</v>
      </c>
      <c r="F288" s="7">
        <v>19.56</v>
      </c>
      <c r="G288" s="7">
        <v>19.56</v>
      </c>
      <c r="H288" s="7"/>
      <c r="I288" s="8">
        <f>IF(C288=E288,0,1)</f>
        <v>0</v>
      </c>
      <c r="J288" s="9">
        <v>1407108632</v>
      </c>
      <c r="K288" s="9">
        <f>J288*C288/1000</f>
        <v>27523044.84192</v>
      </c>
      <c r="L288" s="9">
        <v>55941003</v>
      </c>
      <c r="M288" s="9">
        <v>26073700</v>
      </c>
      <c r="N288" s="9">
        <v>22134976</v>
      </c>
      <c r="O288" s="9">
        <f>L288+M288+N288</f>
        <v>104149679</v>
      </c>
      <c r="P288" s="47">
        <f>O288*E288/1000</f>
        <v>2037167.72124</v>
      </c>
      <c r="Q288" s="9">
        <v>1511258311</v>
      </c>
      <c r="R288" s="10">
        <v>93.1084</v>
      </c>
      <c r="S288" s="10">
        <v>6.8916</v>
      </c>
      <c r="T288" s="41"/>
      <c r="U288" s="11">
        <f>IF(I288=1,O288,0)</f>
        <v>0</v>
      </c>
      <c r="V288" s="48">
        <f>E288*U288/1000</f>
        <v>0</v>
      </c>
      <c r="W288" s="49">
        <f>IF(I288=1,J288,0)</f>
        <v>0</v>
      </c>
      <c r="X288" s="48">
        <f>W288*C288/1000</f>
        <v>0</v>
      </c>
      <c r="Y288" s="50"/>
      <c r="Z288" s="49">
        <f>IF(I288=0,O288,0)</f>
        <v>104149679</v>
      </c>
      <c r="AA288" s="49">
        <f>Z288*E288/1000</f>
        <v>2037167.72124</v>
      </c>
      <c r="AB288" s="49">
        <f>IF(I288=0,J288,0)</f>
        <v>1407108632</v>
      </c>
      <c r="AC288" s="51">
        <f>AB288*C288/1000</f>
        <v>27523044.84192</v>
      </c>
      <c r="AD288" s="52"/>
      <c r="AE288" s="53"/>
      <c r="AF288" s="11"/>
      <c r="AG288" s="11"/>
      <c r="AH288" s="11"/>
      <c r="AI288" s="11"/>
      <c r="AJ288" s="11"/>
      <c r="AK288" s="11"/>
      <c r="AL288" s="11"/>
      <c r="AM288" s="11"/>
    </row>
    <row r="289" ht="15" customHeight="1">
      <c r="A289" t="s" s="6">
        <v>590</v>
      </c>
      <c r="B289" t="s" s="6">
        <v>18</v>
      </c>
      <c r="C289" s="7">
        <v>19.15</v>
      </c>
      <c r="D289" s="7">
        <v>19.15</v>
      </c>
      <c r="E289" s="7">
        <v>19.15</v>
      </c>
      <c r="F289" s="7">
        <v>19.15</v>
      </c>
      <c r="G289" s="7">
        <v>19.15</v>
      </c>
      <c r="H289" s="7"/>
      <c r="I289" s="8">
        <f>IF(C289=E289,0,1)</f>
        <v>0</v>
      </c>
      <c r="J289" s="9">
        <v>1220708056</v>
      </c>
      <c r="K289" s="9">
        <f>J289*C289/1000</f>
        <v>23376559.2724</v>
      </c>
      <c r="L289" s="9">
        <v>138345056</v>
      </c>
      <c r="M289" s="9">
        <v>32227600</v>
      </c>
      <c r="N289" s="9">
        <v>55788090</v>
      </c>
      <c r="O289" s="9">
        <f>L289+M289+N289</f>
        <v>226360746</v>
      </c>
      <c r="P289" s="47">
        <f>O289*E289/1000</f>
        <v>4334808.2859</v>
      </c>
      <c r="Q289" s="9">
        <v>1448453940</v>
      </c>
      <c r="R289" s="10">
        <v>84.3723</v>
      </c>
      <c r="S289" s="10">
        <v>15.6277</v>
      </c>
      <c r="T289" s="41"/>
      <c r="U289" s="11">
        <f>IF(I289=1,O289,0)</f>
        <v>0</v>
      </c>
      <c r="V289" s="48">
        <f>E289*U289/1000</f>
        <v>0</v>
      </c>
      <c r="W289" s="49">
        <f>IF(I289=1,J289,0)</f>
        <v>0</v>
      </c>
      <c r="X289" s="48">
        <f>W289*C289/1000</f>
        <v>0</v>
      </c>
      <c r="Y289" s="50"/>
      <c r="Z289" s="49">
        <f>IF(I289=0,O289,0)</f>
        <v>226360746</v>
      </c>
      <c r="AA289" s="49">
        <f>Z289*E289/1000</f>
        <v>4334808.2859</v>
      </c>
      <c r="AB289" s="49">
        <f>IF(I289=0,J289,0)</f>
        <v>1220708056</v>
      </c>
      <c r="AC289" s="51">
        <f>AB289*C289/1000</f>
        <v>23376559.2724</v>
      </c>
      <c r="AD289" s="52"/>
      <c r="AE289" s="53"/>
      <c r="AF289" s="11"/>
      <c r="AG289" s="11"/>
      <c r="AH289" s="11"/>
      <c r="AI289" s="11"/>
      <c r="AJ289" s="11"/>
      <c r="AK289" s="11"/>
      <c r="AL289" s="11"/>
      <c r="AM289" s="11"/>
    </row>
    <row r="290" ht="15" customHeight="1">
      <c r="A290" t="s" s="6">
        <v>592</v>
      </c>
      <c r="B290" t="s" s="6">
        <v>18</v>
      </c>
      <c r="C290" s="7">
        <v>18.05</v>
      </c>
      <c r="D290" s="7">
        <v>0</v>
      </c>
      <c r="E290" s="7">
        <v>24.57</v>
      </c>
      <c r="F290" s="7">
        <v>24.57</v>
      </c>
      <c r="G290" s="7">
        <v>24.57</v>
      </c>
      <c r="H290" s="7"/>
      <c r="I290" s="8">
        <f>IF(C290=E290,0,1)</f>
        <v>1</v>
      </c>
      <c r="J290" s="9">
        <v>4804601288</v>
      </c>
      <c r="K290" s="9">
        <f>J290*C290/1000</f>
        <v>86723053.2484</v>
      </c>
      <c r="L290" s="9">
        <v>215023558</v>
      </c>
      <c r="M290" s="9">
        <v>34203500</v>
      </c>
      <c r="N290" s="9">
        <v>144636520</v>
      </c>
      <c r="O290" s="9">
        <f>L290+M290+N290</f>
        <v>393863578</v>
      </c>
      <c r="P290" s="47">
        <f>O290*E290/1000</f>
        <v>9677228.11146</v>
      </c>
      <c r="Q290" s="9">
        <v>5198464866</v>
      </c>
      <c r="R290" s="10">
        <v>92.4235</v>
      </c>
      <c r="S290" s="10">
        <v>7.5765</v>
      </c>
      <c r="T290" s="41"/>
      <c r="U290" s="11">
        <f>IF(I290=1,O290,0)</f>
        <v>393863578</v>
      </c>
      <c r="V290" s="48">
        <f>E290*U290/1000</f>
        <v>9677228.11146</v>
      </c>
      <c r="W290" s="49">
        <f>IF(I290=1,J290,0)</f>
        <v>4804601288</v>
      </c>
      <c r="X290" s="48">
        <f>W290*C290/1000</f>
        <v>86723053.2484</v>
      </c>
      <c r="Y290" s="50"/>
      <c r="Z290" s="49">
        <f>IF(I290=0,O290,0)</f>
        <v>0</v>
      </c>
      <c r="AA290" s="49">
        <f>Z290*E290/1000</f>
        <v>0</v>
      </c>
      <c r="AB290" s="49">
        <f>IF(I290=0,J290,0)</f>
        <v>0</v>
      </c>
      <c r="AC290" s="51">
        <f>AB290*C290/1000</f>
        <v>0</v>
      </c>
      <c r="AD290" s="52"/>
      <c r="AE290" s="53"/>
      <c r="AF290" s="11"/>
      <c r="AG290" s="11"/>
      <c r="AH290" s="11"/>
      <c r="AI290" s="11"/>
      <c r="AJ290" s="11"/>
      <c r="AK290" s="11"/>
      <c r="AL290" s="11"/>
      <c r="AM290" s="11"/>
    </row>
    <row r="291" ht="15" customHeight="1">
      <c r="A291" t="s" s="6">
        <v>594</v>
      </c>
      <c r="B291" t="s" s="6">
        <v>18</v>
      </c>
      <c r="C291" s="7">
        <v>14.7</v>
      </c>
      <c r="D291" s="7">
        <v>0</v>
      </c>
      <c r="E291" s="7">
        <v>14.7</v>
      </c>
      <c r="F291" s="7">
        <v>14.7</v>
      </c>
      <c r="G291" s="7">
        <v>14.7</v>
      </c>
      <c r="H291" s="7"/>
      <c r="I291" s="8">
        <f>IF(C291=E291,0,1)</f>
        <v>0</v>
      </c>
      <c r="J291" s="9">
        <v>393762700</v>
      </c>
      <c r="K291" s="9">
        <f>J291*C291/1000</f>
        <v>5788311.69</v>
      </c>
      <c r="L291" s="9">
        <v>25049582</v>
      </c>
      <c r="M291" s="9">
        <v>6321200</v>
      </c>
      <c r="N291" s="9">
        <v>13584201</v>
      </c>
      <c r="O291" s="9">
        <f>L291+M291+N291</f>
        <v>44954983</v>
      </c>
      <c r="P291" s="47">
        <f>O291*E291/1000</f>
        <v>660838.2500999999</v>
      </c>
      <c r="Q291" s="9">
        <v>438717683</v>
      </c>
      <c r="R291" s="10">
        <v>89.7531</v>
      </c>
      <c r="S291" s="10">
        <v>10.2469</v>
      </c>
      <c r="T291" s="41"/>
      <c r="U291" s="11">
        <f>IF(I291=1,O291,0)</f>
        <v>0</v>
      </c>
      <c r="V291" s="48">
        <f>E291*U291/1000</f>
        <v>0</v>
      </c>
      <c r="W291" s="49">
        <f>IF(I291=1,J291,0)</f>
        <v>0</v>
      </c>
      <c r="X291" s="48">
        <f>W291*C291/1000</f>
        <v>0</v>
      </c>
      <c r="Y291" s="50"/>
      <c r="Z291" s="49">
        <f>IF(I291=0,O291,0)</f>
        <v>44954983</v>
      </c>
      <c r="AA291" s="49">
        <f>Z291*E291/1000</f>
        <v>660838.2500999999</v>
      </c>
      <c r="AB291" s="49">
        <f>IF(I291=0,J291,0)</f>
        <v>393762700</v>
      </c>
      <c r="AC291" s="51">
        <f>AB291*C291/1000</f>
        <v>5788311.69</v>
      </c>
      <c r="AD291" s="52"/>
      <c r="AE291" s="53"/>
      <c r="AF291" s="11"/>
      <c r="AG291" s="11"/>
      <c r="AH291" s="11"/>
      <c r="AI291" s="11"/>
      <c r="AJ291" s="11"/>
      <c r="AK291" s="11"/>
      <c r="AL291" s="11"/>
      <c r="AM291" s="11"/>
    </row>
    <row r="292" ht="15" customHeight="1">
      <c r="A292" t="s" s="6">
        <v>596</v>
      </c>
      <c r="B292" t="s" s="6">
        <v>18</v>
      </c>
      <c r="C292" s="7">
        <v>15.18</v>
      </c>
      <c r="D292" s="7">
        <v>0</v>
      </c>
      <c r="E292" s="7">
        <v>15.18</v>
      </c>
      <c r="F292" s="7">
        <v>15.18</v>
      </c>
      <c r="G292" s="7">
        <v>15.18</v>
      </c>
      <c r="H292" s="7"/>
      <c r="I292" s="8">
        <f>IF(C292=E292,0,1)</f>
        <v>0</v>
      </c>
      <c r="J292" s="9">
        <v>1514487669</v>
      </c>
      <c r="K292" s="9">
        <f>J292*C292/1000</f>
        <v>22989922.81542</v>
      </c>
      <c r="L292" s="9">
        <v>79303441</v>
      </c>
      <c r="M292" s="9">
        <v>77629954</v>
      </c>
      <c r="N292" s="9">
        <v>84938359</v>
      </c>
      <c r="O292" s="9">
        <f>L292+M292+N292</f>
        <v>241871754</v>
      </c>
      <c r="P292" s="47">
        <f>O292*E292/1000</f>
        <v>3671613.22572</v>
      </c>
      <c r="Q292" s="9">
        <v>1756359423</v>
      </c>
      <c r="R292" s="10">
        <v>86.22880000000001</v>
      </c>
      <c r="S292" s="10">
        <v>13.7712</v>
      </c>
      <c r="T292" s="41"/>
      <c r="U292" s="11">
        <f>IF(I292=1,O292,0)</f>
        <v>0</v>
      </c>
      <c r="V292" s="48">
        <f>E292*U292/1000</f>
        <v>0</v>
      </c>
      <c r="W292" s="49">
        <f>IF(I292=1,J292,0)</f>
        <v>0</v>
      </c>
      <c r="X292" s="48">
        <f>W292*C292/1000</f>
        <v>0</v>
      </c>
      <c r="Y292" s="50"/>
      <c r="Z292" s="49">
        <f>IF(I292=0,O292,0)</f>
        <v>241871754</v>
      </c>
      <c r="AA292" s="49">
        <f>Z292*E292/1000</f>
        <v>3671613.22572</v>
      </c>
      <c r="AB292" s="49">
        <f>IF(I292=0,J292,0)</f>
        <v>1514487669</v>
      </c>
      <c r="AC292" s="51">
        <f>AB292*C292/1000</f>
        <v>22989922.81542</v>
      </c>
      <c r="AD292" s="52"/>
      <c r="AE292" s="53"/>
      <c r="AF292" s="11"/>
      <c r="AG292" s="11"/>
      <c r="AH292" s="11"/>
      <c r="AI292" s="11"/>
      <c r="AJ292" s="11"/>
      <c r="AK292" s="11"/>
      <c r="AL292" s="11"/>
      <c r="AM292" s="11"/>
    </row>
    <row r="293" ht="15" customHeight="1">
      <c r="A293" t="s" s="6">
        <v>598</v>
      </c>
      <c r="B293" t="s" s="6">
        <v>18</v>
      </c>
      <c r="C293" s="7">
        <v>12.83</v>
      </c>
      <c r="D293" s="7">
        <v>0</v>
      </c>
      <c r="E293" s="7">
        <v>23.2</v>
      </c>
      <c r="F293" s="7">
        <v>23.2</v>
      </c>
      <c r="G293" s="7">
        <v>23.2</v>
      </c>
      <c r="H293" s="7"/>
      <c r="I293" s="8">
        <f>IF(C293=E293,0,1)</f>
        <v>1</v>
      </c>
      <c r="J293" s="9">
        <v>3485764995</v>
      </c>
      <c r="K293" s="9">
        <f>J293*C293/1000</f>
        <v>44722364.88585</v>
      </c>
      <c r="L293" s="9">
        <v>208068025</v>
      </c>
      <c r="M293" s="9">
        <v>20710800</v>
      </c>
      <c r="N293" s="9">
        <v>58884660</v>
      </c>
      <c r="O293" s="9">
        <f>L293+M293+N293</f>
        <v>287663485</v>
      </c>
      <c r="P293" s="47">
        <f>O293*E293/1000</f>
        <v>6673792.852</v>
      </c>
      <c r="Q293" s="9">
        <v>3773428480</v>
      </c>
      <c r="R293" s="10">
        <v>92.3766</v>
      </c>
      <c r="S293" s="10">
        <v>7.6234</v>
      </c>
      <c r="T293" s="41"/>
      <c r="U293" s="11">
        <f>IF(I293=1,O293,0)</f>
        <v>287663485</v>
      </c>
      <c r="V293" s="48">
        <f>E293*U293/1000</f>
        <v>6673792.852</v>
      </c>
      <c r="W293" s="49">
        <f>IF(I293=1,J293,0)</f>
        <v>3485764995</v>
      </c>
      <c r="X293" s="48">
        <f>W293*C293/1000</f>
        <v>44722364.88585</v>
      </c>
      <c r="Y293" s="50"/>
      <c r="Z293" s="49">
        <f>IF(I293=0,O293,0)</f>
        <v>0</v>
      </c>
      <c r="AA293" s="49">
        <f>Z293*E293/1000</f>
        <v>0</v>
      </c>
      <c r="AB293" s="49">
        <f>IF(I293=0,J293,0)</f>
        <v>0</v>
      </c>
      <c r="AC293" s="51">
        <f>AB293*C293/1000</f>
        <v>0</v>
      </c>
      <c r="AD293" s="52"/>
      <c r="AE293" s="53"/>
      <c r="AF293" s="11"/>
      <c r="AG293" s="11"/>
      <c r="AH293" s="11"/>
      <c r="AI293" s="11"/>
      <c r="AJ293" s="11"/>
      <c r="AK293" s="11"/>
      <c r="AL293" s="11"/>
      <c r="AM293" s="11"/>
    </row>
    <row r="294" ht="15" customHeight="1">
      <c r="A294" t="s" s="6">
        <v>600</v>
      </c>
      <c r="B294" t="s" s="6">
        <v>18</v>
      </c>
      <c r="C294" s="7">
        <v>13.05</v>
      </c>
      <c r="D294" s="7">
        <v>0</v>
      </c>
      <c r="E294" s="7">
        <v>21.21</v>
      </c>
      <c r="F294" s="7">
        <v>21.21</v>
      </c>
      <c r="G294" s="7">
        <v>21.21</v>
      </c>
      <c r="H294" s="7"/>
      <c r="I294" s="8">
        <f>IF(C294=E294,0,1)</f>
        <v>1</v>
      </c>
      <c r="J294" s="9">
        <v>2228997086</v>
      </c>
      <c r="K294" s="9">
        <f>J294*C294/1000</f>
        <v>29088411.9723</v>
      </c>
      <c r="L294" s="9">
        <v>252530699</v>
      </c>
      <c r="M294" s="9">
        <v>14351501</v>
      </c>
      <c r="N294" s="9">
        <v>77891350</v>
      </c>
      <c r="O294" s="9">
        <f>L294+M294+N294</f>
        <v>344773550</v>
      </c>
      <c r="P294" s="47">
        <f>O294*E294/1000</f>
        <v>7312646.9955</v>
      </c>
      <c r="Q294" s="9">
        <v>2573770636</v>
      </c>
      <c r="R294" s="10">
        <v>86.60429999999999</v>
      </c>
      <c r="S294" s="10">
        <v>13.3957</v>
      </c>
      <c r="T294" s="41"/>
      <c r="U294" s="11">
        <f>IF(I294=1,O294,0)</f>
        <v>344773550</v>
      </c>
      <c r="V294" s="48">
        <f>E294*U294/1000</f>
        <v>7312646.9955</v>
      </c>
      <c r="W294" s="49">
        <f>IF(I294=1,J294,0)</f>
        <v>2228997086</v>
      </c>
      <c r="X294" s="48">
        <f>W294*C294/1000</f>
        <v>29088411.9723</v>
      </c>
      <c r="Y294" s="50"/>
      <c r="Z294" s="49">
        <f>IF(I294=0,O294,0)</f>
        <v>0</v>
      </c>
      <c r="AA294" s="49">
        <f>Z294*E294/1000</f>
        <v>0</v>
      </c>
      <c r="AB294" s="49">
        <f>IF(I294=0,J294,0)</f>
        <v>0</v>
      </c>
      <c r="AC294" s="51">
        <f>AB294*C294/1000</f>
        <v>0</v>
      </c>
      <c r="AD294" s="52"/>
      <c r="AE294" s="53"/>
      <c r="AF294" s="11"/>
      <c r="AG294" s="11"/>
      <c r="AH294" s="11"/>
      <c r="AI294" s="11"/>
      <c r="AJ294" s="11"/>
      <c r="AK294" s="11"/>
      <c r="AL294" s="11"/>
      <c r="AM294" s="11"/>
    </row>
    <row r="295" ht="15" customHeight="1">
      <c r="A295" t="s" s="6">
        <v>602</v>
      </c>
      <c r="B295" t="s" s="6">
        <v>18</v>
      </c>
      <c r="C295" s="7">
        <v>13.18</v>
      </c>
      <c r="D295" s="7">
        <v>0</v>
      </c>
      <c r="E295" s="7">
        <v>28.87</v>
      </c>
      <c r="F295" s="7">
        <v>28.87</v>
      </c>
      <c r="G295" s="7">
        <v>28.87</v>
      </c>
      <c r="H295" s="7"/>
      <c r="I295" s="8">
        <f>IF(C295=E295,0,1)</f>
        <v>1</v>
      </c>
      <c r="J295" s="9">
        <v>5515150101</v>
      </c>
      <c r="K295" s="9">
        <f>J295*C295/1000</f>
        <v>72689678.33118001</v>
      </c>
      <c r="L295" s="9">
        <v>991385054</v>
      </c>
      <c r="M295" s="9">
        <v>335222650</v>
      </c>
      <c r="N295" s="9">
        <v>216238320</v>
      </c>
      <c r="O295" s="9">
        <f>L295+M295+N295</f>
        <v>1542846024</v>
      </c>
      <c r="P295" s="47">
        <f>O295*E295/1000</f>
        <v>44541964.71288</v>
      </c>
      <c r="Q295" s="9">
        <v>7057996125</v>
      </c>
      <c r="R295" s="10">
        <v>78.1405</v>
      </c>
      <c r="S295" s="10">
        <v>21.8595</v>
      </c>
      <c r="T295" s="41"/>
      <c r="U295" s="11">
        <f>IF(I295=1,O295,0)</f>
        <v>1542846024</v>
      </c>
      <c r="V295" s="48">
        <f>E295*U295/1000</f>
        <v>44541964.71288</v>
      </c>
      <c r="W295" s="49">
        <f>IF(I295=1,J295,0)</f>
        <v>5515150101</v>
      </c>
      <c r="X295" s="48">
        <f>W295*C295/1000</f>
        <v>72689678.33118001</v>
      </c>
      <c r="Y295" s="50"/>
      <c r="Z295" s="49">
        <f>IF(I295=0,O295,0)</f>
        <v>0</v>
      </c>
      <c r="AA295" s="49">
        <f>Z295*E295/1000</f>
        <v>0</v>
      </c>
      <c r="AB295" s="49">
        <f>IF(I295=0,J295,0)</f>
        <v>0</v>
      </c>
      <c r="AC295" s="51">
        <f>AB295*C295/1000</f>
        <v>0</v>
      </c>
      <c r="AD295" s="52"/>
      <c r="AE295" s="53"/>
      <c r="AF295" s="11"/>
      <c r="AG295" s="11"/>
      <c r="AH295" s="11"/>
      <c r="AI295" s="11"/>
      <c r="AJ295" s="11"/>
      <c r="AK295" s="11"/>
      <c r="AL295" s="11"/>
      <c r="AM295" s="11"/>
    </row>
    <row r="296" ht="15" customHeight="1">
      <c r="A296" t="s" s="6">
        <v>604</v>
      </c>
      <c r="B296" t="s" s="6">
        <v>18</v>
      </c>
      <c r="C296" s="7">
        <v>15.24</v>
      </c>
      <c r="D296" s="7">
        <v>0</v>
      </c>
      <c r="E296" s="7">
        <v>15.24</v>
      </c>
      <c r="F296" s="7">
        <v>15.24</v>
      </c>
      <c r="G296" s="7">
        <v>15.24</v>
      </c>
      <c r="H296" s="7"/>
      <c r="I296" s="8">
        <f>IF(C296=E296,0,1)</f>
        <v>0</v>
      </c>
      <c r="J296" s="9">
        <v>764642140</v>
      </c>
      <c r="K296" s="9">
        <f>J296*C296/1000</f>
        <v>11653146.2136</v>
      </c>
      <c r="L296" s="9">
        <v>41994407</v>
      </c>
      <c r="M296" s="9">
        <v>18695900</v>
      </c>
      <c r="N296" s="9">
        <v>10683292</v>
      </c>
      <c r="O296" s="9">
        <f>L296+M296+N296</f>
        <v>71373599</v>
      </c>
      <c r="P296" s="47">
        <f>O296*E296/1000</f>
        <v>1087733.64876</v>
      </c>
      <c r="Q296" s="9">
        <v>836015739</v>
      </c>
      <c r="R296" s="10">
        <v>91.46259999999999</v>
      </c>
      <c r="S296" s="10">
        <v>8.5374</v>
      </c>
      <c r="T296" s="41"/>
      <c r="U296" s="11">
        <f>IF(I296=1,O296,0)</f>
        <v>0</v>
      </c>
      <c r="V296" s="48">
        <f>E296*U296/1000</f>
        <v>0</v>
      </c>
      <c r="W296" s="49">
        <f>IF(I296=1,J296,0)</f>
        <v>0</v>
      </c>
      <c r="X296" s="48">
        <f>W296*C296/1000</f>
        <v>0</v>
      </c>
      <c r="Y296" s="50"/>
      <c r="Z296" s="49">
        <f>IF(I296=0,O296,0)</f>
        <v>71373599</v>
      </c>
      <c r="AA296" s="49">
        <f>Z296*E296/1000</f>
        <v>1087733.64876</v>
      </c>
      <c r="AB296" s="49">
        <f>IF(I296=0,J296,0)</f>
        <v>764642140</v>
      </c>
      <c r="AC296" s="51">
        <f>AB296*C296/1000</f>
        <v>11653146.2136</v>
      </c>
      <c r="AD296" s="52"/>
      <c r="AE296" s="53"/>
      <c r="AF296" s="11"/>
      <c r="AG296" s="11"/>
      <c r="AH296" s="11"/>
      <c r="AI296" s="11"/>
      <c r="AJ296" s="11"/>
      <c r="AK296" s="11"/>
      <c r="AL296" s="11"/>
      <c r="AM296" s="11"/>
    </row>
    <row r="297" ht="15" customHeight="1">
      <c r="A297" t="s" s="6">
        <v>606</v>
      </c>
      <c r="B297" t="s" s="6">
        <v>18</v>
      </c>
      <c r="C297" s="7">
        <v>15.2</v>
      </c>
      <c r="D297" s="7">
        <v>0</v>
      </c>
      <c r="E297" s="7">
        <v>27.25</v>
      </c>
      <c r="F297" s="7">
        <v>27.25</v>
      </c>
      <c r="G297" s="7">
        <v>27.25</v>
      </c>
      <c r="H297" s="7"/>
      <c r="I297" s="8">
        <f>IF(C297=E297,0,1)</f>
        <v>1</v>
      </c>
      <c r="J297" s="9">
        <v>4936869187</v>
      </c>
      <c r="K297" s="9">
        <f>J297*C297/1000</f>
        <v>75040411.6424</v>
      </c>
      <c r="L297" s="9">
        <v>415179165</v>
      </c>
      <c r="M297" s="9">
        <v>213669240</v>
      </c>
      <c r="N297" s="9">
        <v>316927210</v>
      </c>
      <c r="O297" s="9">
        <f>L297+M297+N297</f>
        <v>945775615</v>
      </c>
      <c r="P297" s="47">
        <f>O297*E297/1000</f>
        <v>25772385.50875</v>
      </c>
      <c r="Q297" s="9">
        <v>5882644802</v>
      </c>
      <c r="R297" s="10">
        <v>83.9226</v>
      </c>
      <c r="S297" s="10">
        <v>16.0774</v>
      </c>
      <c r="T297" s="41"/>
      <c r="U297" s="11">
        <f>IF(I297=1,O297,0)</f>
        <v>945775615</v>
      </c>
      <c r="V297" s="48">
        <f>E297*U297/1000</f>
        <v>25772385.50875</v>
      </c>
      <c r="W297" s="49">
        <f>IF(I297=1,J297,0)</f>
        <v>4936869187</v>
      </c>
      <c r="X297" s="48">
        <f>W297*C297/1000</f>
        <v>75040411.6424</v>
      </c>
      <c r="Y297" s="50"/>
      <c r="Z297" s="49">
        <f>IF(I297=0,O297,0)</f>
        <v>0</v>
      </c>
      <c r="AA297" s="49">
        <f>Z297*E297/1000</f>
        <v>0</v>
      </c>
      <c r="AB297" s="49">
        <f>IF(I297=0,J297,0)</f>
        <v>0</v>
      </c>
      <c r="AC297" s="51">
        <f>AB297*C297/1000</f>
        <v>0</v>
      </c>
      <c r="AD297" s="52"/>
      <c r="AE297" s="53"/>
      <c r="AF297" s="11"/>
      <c r="AG297" s="11"/>
      <c r="AH297" s="11"/>
      <c r="AI297" s="11"/>
      <c r="AJ297" s="11"/>
      <c r="AK297" s="11"/>
      <c r="AL297" s="11"/>
      <c r="AM297" s="11"/>
    </row>
    <row r="298" ht="15" customHeight="1">
      <c r="A298" t="s" s="6">
        <v>608</v>
      </c>
      <c r="B298" t="s" s="6">
        <v>18</v>
      </c>
      <c r="C298" s="7">
        <v>8.699999999999999</v>
      </c>
      <c r="D298" s="7">
        <v>0</v>
      </c>
      <c r="E298" s="7">
        <v>8.119999999999999</v>
      </c>
      <c r="F298" s="7">
        <v>8.119999999999999</v>
      </c>
      <c r="G298" s="7">
        <v>8.119999999999999</v>
      </c>
      <c r="H298" s="7"/>
      <c r="I298" s="8">
        <f>IF(C298=E298,0,1)</f>
        <v>1</v>
      </c>
      <c r="J298" s="9">
        <v>3075197958</v>
      </c>
      <c r="K298" s="9">
        <f>J298*C298/1000</f>
        <v>26754222.2346</v>
      </c>
      <c r="L298" s="9">
        <v>258350823</v>
      </c>
      <c r="M298" s="9">
        <v>5248100</v>
      </c>
      <c r="N298" s="9">
        <v>79251532</v>
      </c>
      <c r="O298" s="9">
        <f>L298+M298+N298</f>
        <v>342850455</v>
      </c>
      <c r="P298" s="47">
        <f>O298*E298/1000</f>
        <v>2783945.6946</v>
      </c>
      <c r="Q298" s="9">
        <v>3418048413</v>
      </c>
      <c r="R298" s="10">
        <v>89.96939999999999</v>
      </c>
      <c r="S298" s="10">
        <v>10.0306</v>
      </c>
      <c r="T298" s="41"/>
      <c r="U298" s="11">
        <f>IF(I298=1,O298,0)</f>
        <v>342850455</v>
      </c>
      <c r="V298" s="48">
        <f>E298*U298/1000</f>
        <v>2783945.6946</v>
      </c>
      <c r="W298" s="49">
        <f>IF(I298=1,J298,0)</f>
        <v>3075197958</v>
      </c>
      <c r="X298" s="48">
        <f>W298*C298/1000</f>
        <v>26754222.2346</v>
      </c>
      <c r="Y298" s="50"/>
      <c r="Z298" s="49">
        <f>IF(I298=0,O298,0)</f>
        <v>0</v>
      </c>
      <c r="AA298" s="49">
        <f>Z298*E298/1000</f>
        <v>0</v>
      </c>
      <c r="AB298" s="49">
        <f>IF(I298=0,J298,0)</f>
        <v>0</v>
      </c>
      <c r="AC298" s="51">
        <f>AB298*C298/1000</f>
        <v>0</v>
      </c>
      <c r="AD298" s="52"/>
      <c r="AE298" s="53"/>
      <c r="AF298" s="11"/>
      <c r="AG298" s="11"/>
      <c r="AH298" s="11"/>
      <c r="AI298" s="11"/>
      <c r="AJ298" s="11"/>
      <c r="AK298" s="11"/>
      <c r="AL298" s="11"/>
      <c r="AM298" s="11"/>
    </row>
    <row r="299" ht="15" customHeight="1">
      <c r="A299" t="s" s="6">
        <v>610</v>
      </c>
      <c r="B299" t="s" s="6">
        <v>18</v>
      </c>
      <c r="C299" s="7">
        <v>9</v>
      </c>
      <c r="D299" s="7">
        <v>0</v>
      </c>
      <c r="E299" s="7">
        <v>9</v>
      </c>
      <c r="F299" s="7">
        <v>9</v>
      </c>
      <c r="G299" s="7">
        <v>9</v>
      </c>
      <c r="H299" s="7"/>
      <c r="I299" s="8">
        <f>IF(C299=E299,0,1)</f>
        <v>0</v>
      </c>
      <c r="J299" s="9">
        <v>182147594</v>
      </c>
      <c r="K299" s="9">
        <f>J299*C299/1000</f>
        <v>1639328.346</v>
      </c>
      <c r="L299" s="9">
        <v>5758732</v>
      </c>
      <c r="M299" s="9">
        <v>2741900</v>
      </c>
      <c r="N299" s="9">
        <v>19342670</v>
      </c>
      <c r="O299" s="9">
        <f>L299+M299+N299</f>
        <v>27843302</v>
      </c>
      <c r="P299" s="47">
        <f>O299*E299/1000</f>
        <v>250589.718</v>
      </c>
      <c r="Q299" s="9">
        <v>209990896</v>
      </c>
      <c r="R299" s="10">
        <v>86.7407</v>
      </c>
      <c r="S299" s="10">
        <v>13.2593</v>
      </c>
      <c r="T299" s="41"/>
      <c r="U299" s="11">
        <f>IF(I299=1,O299,0)</f>
        <v>0</v>
      </c>
      <c r="V299" s="48">
        <f>E299*U299/1000</f>
        <v>0</v>
      </c>
      <c r="W299" s="49">
        <f>IF(I299=1,J299,0)</f>
        <v>0</v>
      </c>
      <c r="X299" s="48">
        <f>W299*C299/1000</f>
        <v>0</v>
      </c>
      <c r="Y299" s="50"/>
      <c r="Z299" s="49">
        <f>IF(I299=0,O299,0)</f>
        <v>27843302</v>
      </c>
      <c r="AA299" s="49">
        <f>Z299*E299/1000</f>
        <v>250589.718</v>
      </c>
      <c r="AB299" s="49">
        <f>IF(I299=0,J299,0)</f>
        <v>182147594</v>
      </c>
      <c r="AC299" s="51">
        <f>AB299*C299/1000</f>
        <v>1639328.346</v>
      </c>
      <c r="AD299" s="52"/>
      <c r="AE299" s="53"/>
      <c r="AF299" s="11"/>
      <c r="AG299" s="11"/>
      <c r="AH299" s="11"/>
      <c r="AI299" s="11"/>
      <c r="AJ299" s="11"/>
      <c r="AK299" s="11"/>
      <c r="AL299" s="11"/>
      <c r="AM299" s="11"/>
    </row>
    <row r="300" ht="15" customHeight="1">
      <c r="A300" t="s" s="6">
        <v>612</v>
      </c>
      <c r="B300" t="s" s="6">
        <v>18</v>
      </c>
      <c r="C300" s="7">
        <v>16.65</v>
      </c>
      <c r="D300" s="7">
        <v>0</v>
      </c>
      <c r="E300" s="7">
        <v>16.65</v>
      </c>
      <c r="F300" s="7">
        <v>16.65</v>
      </c>
      <c r="G300" s="7">
        <v>16.65</v>
      </c>
      <c r="H300" s="7"/>
      <c r="I300" s="8">
        <f>IF(C300=E300,0,1)</f>
        <v>0</v>
      </c>
      <c r="J300" s="9">
        <v>1504791478</v>
      </c>
      <c r="K300" s="9">
        <f>J300*C300/1000</f>
        <v>25054778.1087</v>
      </c>
      <c r="L300" s="9">
        <v>71413673</v>
      </c>
      <c r="M300" s="9">
        <v>21435654</v>
      </c>
      <c r="N300" s="9">
        <v>25155350</v>
      </c>
      <c r="O300" s="9">
        <f>L300+M300+N300</f>
        <v>118004677</v>
      </c>
      <c r="P300" s="47">
        <f>O300*E300/1000</f>
        <v>1964777.87205</v>
      </c>
      <c r="Q300" s="9">
        <v>1622796155</v>
      </c>
      <c r="R300" s="10">
        <v>92.7283</v>
      </c>
      <c r="S300" s="10">
        <v>7.2717</v>
      </c>
      <c r="T300" s="41"/>
      <c r="U300" s="11">
        <f>IF(I300=1,O300,0)</f>
        <v>0</v>
      </c>
      <c r="V300" s="48">
        <f>E300*U300/1000</f>
        <v>0</v>
      </c>
      <c r="W300" s="49">
        <f>IF(I300=1,J300,0)</f>
        <v>0</v>
      </c>
      <c r="X300" s="48">
        <f>W300*C300/1000</f>
        <v>0</v>
      </c>
      <c r="Y300" s="50"/>
      <c r="Z300" s="49">
        <f>IF(I300=0,O300,0)</f>
        <v>118004677</v>
      </c>
      <c r="AA300" s="49">
        <f>Z300*E300/1000</f>
        <v>1964777.87205</v>
      </c>
      <c r="AB300" s="49">
        <f>IF(I300=0,J300,0)</f>
        <v>1504791478</v>
      </c>
      <c r="AC300" s="51">
        <f>AB300*C300/1000</f>
        <v>25054778.1087</v>
      </c>
      <c r="AD300" s="52"/>
      <c r="AE300" s="53"/>
      <c r="AF300" s="11"/>
      <c r="AG300" s="11"/>
      <c r="AH300" s="11"/>
      <c r="AI300" s="11"/>
      <c r="AJ300" s="11"/>
      <c r="AK300" s="11"/>
      <c r="AL300" s="11"/>
      <c r="AM300" s="11"/>
    </row>
    <row r="301" ht="15" customHeight="1">
      <c r="A301" t="s" s="6">
        <v>614</v>
      </c>
      <c r="B301" t="s" s="6">
        <v>18</v>
      </c>
      <c r="C301" s="7">
        <v>17.61</v>
      </c>
      <c r="D301" s="7">
        <v>0</v>
      </c>
      <c r="E301" s="7">
        <v>17.61</v>
      </c>
      <c r="F301" s="7">
        <v>17.61</v>
      </c>
      <c r="G301" s="7">
        <v>17.61</v>
      </c>
      <c r="H301" s="7"/>
      <c r="I301" s="8">
        <f>IF(C301=E301,0,1)</f>
        <v>0</v>
      </c>
      <c r="J301" s="9">
        <v>1045504685</v>
      </c>
      <c r="K301" s="9">
        <f>J301*C301/1000</f>
        <v>18411337.50285</v>
      </c>
      <c r="L301" s="9">
        <v>36961238</v>
      </c>
      <c r="M301" s="9">
        <v>20452800</v>
      </c>
      <c r="N301" s="9">
        <v>30544620</v>
      </c>
      <c r="O301" s="9">
        <f>L301+M301+N301</f>
        <v>87958658</v>
      </c>
      <c r="P301" s="47">
        <f>O301*E301/1000</f>
        <v>1548951.96738</v>
      </c>
      <c r="Q301" s="9">
        <v>1133463343</v>
      </c>
      <c r="R301" s="10">
        <v>92.2398</v>
      </c>
      <c r="S301" s="10">
        <v>7.7602</v>
      </c>
      <c r="T301" s="41"/>
      <c r="U301" s="11">
        <f>IF(I301=1,O301,0)</f>
        <v>0</v>
      </c>
      <c r="V301" s="48">
        <f>E301*U301/1000</f>
        <v>0</v>
      </c>
      <c r="W301" s="49">
        <f>IF(I301=1,J301,0)</f>
        <v>0</v>
      </c>
      <c r="X301" s="48">
        <f>W301*C301/1000</f>
        <v>0</v>
      </c>
      <c r="Y301" s="50"/>
      <c r="Z301" s="49">
        <f>IF(I301=0,O301,0)</f>
        <v>87958658</v>
      </c>
      <c r="AA301" s="49">
        <f>Z301*E301/1000</f>
        <v>1548951.96738</v>
      </c>
      <c r="AB301" s="49">
        <f>IF(I301=0,J301,0)</f>
        <v>1045504685</v>
      </c>
      <c r="AC301" s="51">
        <f>AB301*C301/1000</f>
        <v>18411337.50285</v>
      </c>
      <c r="AD301" s="52"/>
      <c r="AE301" s="53"/>
      <c r="AF301" s="11"/>
      <c r="AG301" s="11"/>
      <c r="AH301" s="11"/>
      <c r="AI301" s="11"/>
      <c r="AJ301" s="11"/>
      <c r="AK301" s="11"/>
      <c r="AL301" s="11"/>
      <c r="AM301" s="11"/>
    </row>
    <row r="302" ht="15" customHeight="1">
      <c r="A302" t="s" s="6">
        <v>616</v>
      </c>
      <c r="B302" t="s" s="6">
        <v>18</v>
      </c>
      <c r="C302" s="7">
        <v>7.73</v>
      </c>
      <c r="D302" s="7">
        <v>0</v>
      </c>
      <c r="E302" s="7">
        <v>7.37</v>
      </c>
      <c r="F302" s="7">
        <v>7.37</v>
      </c>
      <c r="G302" s="7">
        <v>7.37</v>
      </c>
      <c r="H302" s="7"/>
      <c r="I302" s="8">
        <f>IF(C302=E302,0,1)</f>
        <v>1</v>
      </c>
      <c r="J302" s="9">
        <v>2340501343</v>
      </c>
      <c r="K302" s="9">
        <f>J302*C302/1000</f>
        <v>18092075.38139</v>
      </c>
      <c r="L302" s="9">
        <v>97880297</v>
      </c>
      <c r="M302" s="9">
        <v>1767800</v>
      </c>
      <c r="N302" s="9">
        <v>32294720</v>
      </c>
      <c r="O302" s="9">
        <f>L302+M302+N302</f>
        <v>131942817</v>
      </c>
      <c r="P302" s="47">
        <f>O302*E302/1000</f>
        <v>972418.56129</v>
      </c>
      <c r="Q302" s="9">
        <v>2472444160</v>
      </c>
      <c r="R302" s="10">
        <v>94.6635</v>
      </c>
      <c r="S302" s="10">
        <v>5.3365</v>
      </c>
      <c r="T302" s="41"/>
      <c r="U302" s="11">
        <f>IF(I302=1,O302,0)</f>
        <v>131942817</v>
      </c>
      <c r="V302" s="48">
        <f>E302*U302/1000</f>
        <v>972418.56129</v>
      </c>
      <c r="W302" s="49">
        <f>IF(I302=1,J302,0)</f>
        <v>2340501343</v>
      </c>
      <c r="X302" s="48">
        <f>W302*C302/1000</f>
        <v>18092075.38139</v>
      </c>
      <c r="Y302" s="50"/>
      <c r="Z302" s="49">
        <f>IF(I302=0,O302,0)</f>
        <v>0</v>
      </c>
      <c r="AA302" s="49">
        <f>Z302*E302/1000</f>
        <v>0</v>
      </c>
      <c r="AB302" s="49">
        <f>IF(I302=0,J302,0)</f>
        <v>0</v>
      </c>
      <c r="AC302" s="51">
        <f>AB302*C302/1000</f>
        <v>0</v>
      </c>
      <c r="AD302" s="52"/>
      <c r="AE302" s="53"/>
      <c r="AF302" s="11"/>
      <c r="AG302" s="11"/>
      <c r="AH302" s="11"/>
      <c r="AI302" s="11"/>
      <c r="AJ302" s="11"/>
      <c r="AK302" s="11"/>
      <c r="AL302" s="11"/>
      <c r="AM302" s="11"/>
    </row>
    <row r="303" ht="15" customHeight="1">
      <c r="A303" t="s" s="6">
        <v>618</v>
      </c>
      <c r="B303" t="s" s="6">
        <v>18</v>
      </c>
      <c r="C303" s="7">
        <v>14.94</v>
      </c>
      <c r="D303" s="7">
        <v>0</v>
      </c>
      <c r="E303" s="7">
        <v>14.94</v>
      </c>
      <c r="F303" s="7">
        <v>14.94</v>
      </c>
      <c r="G303" s="7">
        <v>14.94</v>
      </c>
      <c r="H303" s="7"/>
      <c r="I303" s="8">
        <f>IF(C303=E303,0,1)</f>
        <v>0</v>
      </c>
      <c r="J303" s="9">
        <v>1795130147</v>
      </c>
      <c r="K303" s="9">
        <f>J303*C303/1000</f>
        <v>26819244.39618</v>
      </c>
      <c r="L303" s="9">
        <v>123576557</v>
      </c>
      <c r="M303" s="9">
        <v>67961380</v>
      </c>
      <c r="N303" s="9">
        <v>49588002</v>
      </c>
      <c r="O303" s="9">
        <f>L303+M303+N303</f>
        <v>241125939</v>
      </c>
      <c r="P303" s="47">
        <f>O303*E303/1000</f>
        <v>3602421.52866</v>
      </c>
      <c r="Q303" s="9">
        <v>2036256086</v>
      </c>
      <c r="R303" s="10">
        <v>88.1584</v>
      </c>
      <c r="S303" s="10">
        <v>11.8416</v>
      </c>
      <c r="T303" s="41"/>
      <c r="U303" s="11">
        <f>IF(I303=1,O303,0)</f>
        <v>0</v>
      </c>
      <c r="V303" s="48">
        <f>E303*U303/1000</f>
        <v>0</v>
      </c>
      <c r="W303" s="49">
        <f>IF(I303=1,J303,0)</f>
        <v>0</v>
      </c>
      <c r="X303" s="48">
        <f>W303*C303/1000</f>
        <v>0</v>
      </c>
      <c r="Y303" s="50"/>
      <c r="Z303" s="49">
        <f>IF(I303=0,O303,0)</f>
        <v>241125939</v>
      </c>
      <c r="AA303" s="49">
        <f>Z303*E303/1000</f>
        <v>3602421.52866</v>
      </c>
      <c r="AB303" s="49">
        <f>IF(I303=0,J303,0)</f>
        <v>1795130147</v>
      </c>
      <c r="AC303" s="51">
        <f>AB303*C303/1000</f>
        <v>26819244.39618</v>
      </c>
      <c r="AD303" s="52"/>
      <c r="AE303" s="53"/>
      <c r="AF303" s="11"/>
      <c r="AG303" s="11"/>
      <c r="AH303" s="11"/>
      <c r="AI303" s="11"/>
      <c r="AJ303" s="11"/>
      <c r="AK303" s="11"/>
      <c r="AL303" s="11"/>
      <c r="AM303" s="11"/>
    </row>
    <row r="304" ht="15" customHeight="1">
      <c r="A304" t="s" s="6">
        <v>620</v>
      </c>
      <c r="B304" t="s" s="6">
        <v>18</v>
      </c>
      <c r="C304" s="7">
        <v>6.72</v>
      </c>
      <c r="D304" s="7">
        <v>0</v>
      </c>
      <c r="E304" s="7">
        <v>6.72</v>
      </c>
      <c r="F304" s="7">
        <v>6.72</v>
      </c>
      <c r="G304" s="7">
        <v>6.72</v>
      </c>
      <c r="H304" s="7"/>
      <c r="I304" s="8">
        <f>IF(C304=E304,0,1)</f>
        <v>0</v>
      </c>
      <c r="J304" s="9">
        <v>199690452</v>
      </c>
      <c r="K304" s="9">
        <f>J304*C304/1000</f>
        <v>1341919.83744</v>
      </c>
      <c r="L304" s="9">
        <v>1116928</v>
      </c>
      <c r="M304" s="9">
        <v>17200</v>
      </c>
      <c r="N304" s="9">
        <v>16808120</v>
      </c>
      <c r="O304" s="9">
        <f>L304+M304+N304</f>
        <v>17942248</v>
      </c>
      <c r="P304" s="47">
        <f>O304*E304/1000</f>
        <v>120571.90656</v>
      </c>
      <c r="Q304" s="9">
        <v>217632700</v>
      </c>
      <c r="R304" s="10">
        <v>91.7557</v>
      </c>
      <c r="S304" s="10">
        <v>8.244300000000001</v>
      </c>
      <c r="T304" s="41"/>
      <c r="U304" s="11">
        <f>IF(I304=1,O304,0)</f>
        <v>0</v>
      </c>
      <c r="V304" s="48">
        <f>E304*U304/1000</f>
        <v>0</v>
      </c>
      <c r="W304" s="49">
        <f>IF(I304=1,J304,0)</f>
        <v>0</v>
      </c>
      <c r="X304" s="48">
        <f>W304*C304/1000</f>
        <v>0</v>
      </c>
      <c r="Y304" s="50"/>
      <c r="Z304" s="49">
        <f>IF(I304=0,O304,0)</f>
        <v>17942248</v>
      </c>
      <c r="AA304" s="49">
        <f>Z304*E304/1000</f>
        <v>120571.90656</v>
      </c>
      <c r="AB304" s="49">
        <f>IF(I304=0,J304,0)</f>
        <v>199690452</v>
      </c>
      <c r="AC304" s="51">
        <f>AB304*C304/1000</f>
        <v>1341919.83744</v>
      </c>
      <c r="AD304" s="52"/>
      <c r="AE304" s="53"/>
      <c r="AF304" s="11"/>
      <c r="AG304" s="11"/>
      <c r="AH304" s="11"/>
      <c r="AI304" s="11"/>
      <c r="AJ304" s="11"/>
      <c r="AK304" s="11"/>
      <c r="AL304" s="11"/>
      <c r="AM304" s="11"/>
    </row>
    <row r="305" ht="15" customHeight="1">
      <c r="A305" t="s" s="6">
        <v>622</v>
      </c>
      <c r="B305" t="s" s="6">
        <v>18</v>
      </c>
      <c r="C305" s="7">
        <v>16.77</v>
      </c>
      <c r="D305" s="7">
        <v>0</v>
      </c>
      <c r="E305" s="7">
        <v>16.77</v>
      </c>
      <c r="F305" s="7">
        <v>16.77</v>
      </c>
      <c r="G305" s="7">
        <v>16.77</v>
      </c>
      <c r="H305" s="7"/>
      <c r="I305" s="8">
        <f>IF(C305=E305,0,1)</f>
        <v>0</v>
      </c>
      <c r="J305" s="9">
        <v>1283373073</v>
      </c>
      <c r="K305" s="9">
        <f>J305*C305/1000</f>
        <v>21522166.43421</v>
      </c>
      <c r="L305" s="9">
        <v>26240072</v>
      </c>
      <c r="M305" s="9">
        <v>12756832</v>
      </c>
      <c r="N305" s="9">
        <v>39192404</v>
      </c>
      <c r="O305" s="9">
        <f>L305+M305+N305</f>
        <v>78189308</v>
      </c>
      <c r="P305" s="47">
        <f>O305*E305/1000</f>
        <v>1311234.69516</v>
      </c>
      <c r="Q305" s="9">
        <v>1361562381</v>
      </c>
      <c r="R305" s="10">
        <v>94.2574</v>
      </c>
      <c r="S305" s="10">
        <v>5.7426</v>
      </c>
      <c r="T305" s="41"/>
      <c r="U305" s="11">
        <f>IF(I305=1,O305,0)</f>
        <v>0</v>
      </c>
      <c r="V305" s="48">
        <f>E305*U305/1000</f>
        <v>0</v>
      </c>
      <c r="W305" s="49">
        <f>IF(I305=1,J305,0)</f>
        <v>0</v>
      </c>
      <c r="X305" s="48">
        <f>W305*C305/1000</f>
        <v>0</v>
      </c>
      <c r="Y305" s="50"/>
      <c r="Z305" s="49">
        <f>IF(I305=0,O305,0)</f>
        <v>78189308</v>
      </c>
      <c r="AA305" s="49">
        <f>Z305*E305/1000</f>
        <v>1311234.69516</v>
      </c>
      <c r="AB305" s="49">
        <f>IF(I305=0,J305,0)</f>
        <v>1283373073</v>
      </c>
      <c r="AC305" s="51">
        <f>AB305*C305/1000</f>
        <v>21522166.43421</v>
      </c>
      <c r="AD305" s="52"/>
      <c r="AE305" s="53"/>
      <c r="AF305" s="11"/>
      <c r="AG305" s="11"/>
      <c r="AH305" s="11"/>
      <c r="AI305" s="11"/>
      <c r="AJ305" s="11"/>
      <c r="AK305" s="11"/>
      <c r="AL305" s="11"/>
      <c r="AM305" s="11"/>
    </row>
    <row r="306" ht="15" customHeight="1">
      <c r="A306" t="s" s="6">
        <v>624</v>
      </c>
      <c r="B306" t="s" s="6">
        <v>18</v>
      </c>
      <c r="C306" s="7">
        <v>15.16</v>
      </c>
      <c r="D306" s="7">
        <v>0</v>
      </c>
      <c r="E306" s="7">
        <v>15.16</v>
      </c>
      <c r="F306" s="7">
        <v>15.16</v>
      </c>
      <c r="G306" s="7">
        <v>15.16</v>
      </c>
      <c r="H306" s="7"/>
      <c r="I306" s="8">
        <f>IF(C306=E306,0,1)</f>
        <v>0</v>
      </c>
      <c r="J306" s="9">
        <v>1710490414</v>
      </c>
      <c r="K306" s="9">
        <f>J306*C306/1000</f>
        <v>25931034.67624</v>
      </c>
      <c r="L306" s="9">
        <v>94828709</v>
      </c>
      <c r="M306" s="9">
        <v>174969507</v>
      </c>
      <c r="N306" s="9">
        <v>141275030</v>
      </c>
      <c r="O306" s="9">
        <f>L306+M306+N306</f>
        <v>411073246</v>
      </c>
      <c r="P306" s="47">
        <f>O306*E306/1000</f>
        <v>6231870.40936</v>
      </c>
      <c r="Q306" s="9">
        <v>2121563660</v>
      </c>
      <c r="R306" s="10">
        <v>80.624</v>
      </c>
      <c r="S306" s="10">
        <v>19.376</v>
      </c>
      <c r="T306" s="41"/>
      <c r="U306" s="11">
        <f>IF(I306=1,O306,0)</f>
        <v>0</v>
      </c>
      <c r="V306" s="48">
        <f>E306*U306/1000</f>
        <v>0</v>
      </c>
      <c r="W306" s="49">
        <f>IF(I306=1,J306,0)</f>
        <v>0</v>
      </c>
      <c r="X306" s="48">
        <f>W306*C306/1000</f>
        <v>0</v>
      </c>
      <c r="Y306" s="50"/>
      <c r="Z306" s="49">
        <f>IF(I306=0,O306,0)</f>
        <v>411073246</v>
      </c>
      <c r="AA306" s="49">
        <f>Z306*E306/1000</f>
        <v>6231870.40936</v>
      </c>
      <c r="AB306" s="49">
        <f>IF(I306=0,J306,0)</f>
        <v>1710490414</v>
      </c>
      <c r="AC306" s="51">
        <f>AB306*C306/1000</f>
        <v>25931034.67624</v>
      </c>
      <c r="AD306" s="52"/>
      <c r="AE306" s="53"/>
      <c r="AF306" s="11"/>
      <c r="AG306" s="11"/>
      <c r="AH306" s="11"/>
      <c r="AI306" s="11"/>
      <c r="AJ306" s="11"/>
      <c r="AK306" s="11"/>
      <c r="AL306" s="11"/>
      <c r="AM306" s="11"/>
    </row>
    <row r="307" ht="15" customHeight="1">
      <c r="A307" t="s" s="6">
        <v>626</v>
      </c>
      <c r="B307" t="s" s="6">
        <v>18</v>
      </c>
      <c r="C307" s="7">
        <v>12.32</v>
      </c>
      <c r="D307" s="7">
        <v>0</v>
      </c>
      <c r="E307" s="7">
        <v>23.77</v>
      </c>
      <c r="F307" s="7">
        <v>23.77</v>
      </c>
      <c r="G307" s="7">
        <v>23.77</v>
      </c>
      <c r="H307" s="7"/>
      <c r="I307" s="8">
        <f>IF(C307=E307,0,1)</f>
        <v>1</v>
      </c>
      <c r="J307" s="9">
        <v>5449179480</v>
      </c>
      <c r="K307" s="9">
        <f>J307*C307/1000</f>
        <v>67133891.1936</v>
      </c>
      <c r="L307" s="9">
        <v>472369949</v>
      </c>
      <c r="M307" s="9">
        <v>85834650</v>
      </c>
      <c r="N307" s="9">
        <v>140926670</v>
      </c>
      <c r="O307" s="9">
        <f>L307+M307+N307</f>
        <v>699131269</v>
      </c>
      <c r="P307" s="47">
        <f>O307*E307/1000</f>
        <v>16618350.26413</v>
      </c>
      <c r="Q307" s="9">
        <v>6148310749</v>
      </c>
      <c r="R307" s="10">
        <v>88.6289</v>
      </c>
      <c r="S307" s="10">
        <v>11.3711</v>
      </c>
      <c r="T307" s="41"/>
      <c r="U307" s="11">
        <f>IF(I307=1,O307,0)</f>
        <v>699131269</v>
      </c>
      <c r="V307" s="48">
        <f>E307*U307/1000</f>
        <v>16618350.26413</v>
      </c>
      <c r="W307" s="49">
        <f>IF(I307=1,J307,0)</f>
        <v>5449179480</v>
      </c>
      <c r="X307" s="48">
        <f>W307*C307/1000</f>
        <v>67133891.1936</v>
      </c>
      <c r="Y307" s="50"/>
      <c r="Z307" s="49">
        <f>IF(I307=0,O307,0)</f>
        <v>0</v>
      </c>
      <c r="AA307" s="49">
        <f>Z307*E307/1000</f>
        <v>0</v>
      </c>
      <c r="AB307" s="49">
        <f>IF(I307=0,J307,0)</f>
        <v>0</v>
      </c>
      <c r="AC307" s="51">
        <f>AB307*C307/1000</f>
        <v>0</v>
      </c>
      <c r="AD307" s="52"/>
      <c r="AE307" s="53"/>
      <c r="AF307" s="11"/>
      <c r="AG307" s="11"/>
      <c r="AH307" s="11"/>
      <c r="AI307" s="11"/>
      <c r="AJ307" s="11"/>
      <c r="AK307" s="11"/>
      <c r="AL307" s="11"/>
      <c r="AM307" s="11"/>
    </row>
    <row r="308" ht="15" customHeight="1">
      <c r="A308" t="s" s="6">
        <v>628</v>
      </c>
      <c r="B308" t="s" s="6">
        <v>18</v>
      </c>
      <c r="C308" s="7">
        <v>18.52</v>
      </c>
      <c r="D308" s="7">
        <v>0</v>
      </c>
      <c r="E308" s="7">
        <v>18.52</v>
      </c>
      <c r="F308" s="7">
        <v>18.52</v>
      </c>
      <c r="G308" s="7">
        <v>18.52</v>
      </c>
      <c r="H308" s="7"/>
      <c r="I308" s="8">
        <f>IF(C308=E308,0,1)</f>
        <v>0</v>
      </c>
      <c r="J308" s="9">
        <v>178926560</v>
      </c>
      <c r="K308" s="9">
        <f>J308*C308/1000</f>
        <v>3313719.8912</v>
      </c>
      <c r="L308" s="9">
        <v>3101840</v>
      </c>
      <c r="M308" s="9">
        <v>1401260</v>
      </c>
      <c r="N308" s="9">
        <v>12937662</v>
      </c>
      <c r="O308" s="9">
        <f>L308+M308+N308</f>
        <v>17440762</v>
      </c>
      <c r="P308" s="47">
        <f>O308*E308/1000</f>
        <v>323002.91224</v>
      </c>
      <c r="Q308" s="9">
        <v>196367322</v>
      </c>
      <c r="R308" s="10">
        <v>91.1183</v>
      </c>
      <c r="S308" s="10">
        <v>8.8817</v>
      </c>
      <c r="T308" s="41"/>
      <c r="U308" s="11">
        <f>IF(I308=1,O308,0)</f>
        <v>0</v>
      </c>
      <c r="V308" s="48">
        <f>E308*U308/1000</f>
        <v>0</v>
      </c>
      <c r="W308" s="49">
        <f>IF(I308=1,J308,0)</f>
        <v>0</v>
      </c>
      <c r="X308" s="48">
        <f>W308*C308/1000</f>
        <v>0</v>
      </c>
      <c r="Y308" s="50"/>
      <c r="Z308" s="49">
        <f>IF(I308=0,O308,0)</f>
        <v>17440762</v>
      </c>
      <c r="AA308" s="49">
        <f>Z308*E308/1000</f>
        <v>323002.91224</v>
      </c>
      <c r="AB308" s="49">
        <f>IF(I308=0,J308,0)</f>
        <v>178926560</v>
      </c>
      <c r="AC308" s="51">
        <f>AB308*C308/1000</f>
        <v>3313719.8912</v>
      </c>
      <c r="AD308" s="52"/>
      <c r="AE308" s="53"/>
      <c r="AF308" s="11"/>
      <c r="AG308" s="11"/>
      <c r="AH308" s="11"/>
      <c r="AI308" s="11"/>
      <c r="AJ308" s="11"/>
      <c r="AK308" s="11"/>
      <c r="AL308" s="11"/>
      <c r="AM308" s="11"/>
    </row>
    <row r="309" ht="15" customHeight="1">
      <c r="A309" t="s" s="6">
        <v>630</v>
      </c>
      <c r="B309" t="s" s="6">
        <v>18</v>
      </c>
      <c r="C309" s="7">
        <v>14.46</v>
      </c>
      <c r="D309" s="7">
        <v>0</v>
      </c>
      <c r="E309" s="7">
        <v>19.22</v>
      </c>
      <c r="F309" s="7">
        <v>19.22</v>
      </c>
      <c r="G309" s="7">
        <v>19.22</v>
      </c>
      <c r="H309" s="7"/>
      <c r="I309" s="8">
        <f>IF(C309=E309,0,1)</f>
        <v>1</v>
      </c>
      <c r="J309" s="9">
        <v>4786612789</v>
      </c>
      <c r="K309" s="9">
        <f>J309*C309/1000</f>
        <v>69214420.92894</v>
      </c>
      <c r="L309" s="9">
        <v>304300970</v>
      </c>
      <c r="M309" s="9">
        <v>211018441</v>
      </c>
      <c r="N309" s="9">
        <v>192581620</v>
      </c>
      <c r="O309" s="9">
        <f>L309+M309+N309</f>
        <v>707901031</v>
      </c>
      <c r="P309" s="47">
        <f>O309*E309/1000</f>
        <v>13605857.81582</v>
      </c>
      <c r="Q309" s="9">
        <v>5494513820</v>
      </c>
      <c r="R309" s="10">
        <v>87.11620000000001</v>
      </c>
      <c r="S309" s="10">
        <v>12.8838</v>
      </c>
      <c r="T309" s="41"/>
      <c r="U309" s="11">
        <f>IF(I309=1,O309,0)</f>
        <v>707901031</v>
      </c>
      <c r="V309" s="48">
        <f>E309*U309/1000</f>
        <v>13605857.81582</v>
      </c>
      <c r="W309" s="49">
        <f>IF(I309=1,J309,0)</f>
        <v>4786612789</v>
      </c>
      <c r="X309" s="48">
        <f>W309*C309/1000</f>
        <v>69214420.92894</v>
      </c>
      <c r="Y309" s="50"/>
      <c r="Z309" s="49">
        <f>IF(I309=0,O309,0)</f>
        <v>0</v>
      </c>
      <c r="AA309" s="49">
        <f>Z309*E309/1000</f>
        <v>0</v>
      </c>
      <c r="AB309" s="49">
        <f>IF(I309=0,J309,0)</f>
        <v>0</v>
      </c>
      <c r="AC309" s="51">
        <f>AB309*C309/1000</f>
        <v>0</v>
      </c>
      <c r="AD309" s="52"/>
      <c r="AE309" s="53"/>
      <c r="AF309" s="11"/>
      <c r="AG309" s="11"/>
      <c r="AH309" s="11"/>
      <c r="AI309" s="11"/>
      <c r="AJ309" s="11"/>
      <c r="AK309" s="11"/>
      <c r="AL309" s="11"/>
      <c r="AM309" s="11"/>
    </row>
    <row r="310" ht="15" customHeight="1">
      <c r="A310" t="s" s="6">
        <v>632</v>
      </c>
      <c r="B310" t="s" s="6">
        <v>18</v>
      </c>
      <c r="C310" s="7">
        <v>11.14</v>
      </c>
      <c r="D310" s="7">
        <v>0</v>
      </c>
      <c r="E310" s="7">
        <v>22.88</v>
      </c>
      <c r="F310" s="7">
        <v>22.88</v>
      </c>
      <c r="G310" s="7">
        <v>22.88</v>
      </c>
      <c r="H310" s="7"/>
      <c r="I310" s="8">
        <f>IF(C310=E310,0,1)</f>
        <v>1</v>
      </c>
      <c r="J310" s="9">
        <v>10448508068</v>
      </c>
      <c r="K310" s="9">
        <f>J310*C310/1000</f>
        <v>116396379.87752</v>
      </c>
      <c r="L310" s="9">
        <v>3942882483</v>
      </c>
      <c r="M310" s="9">
        <v>717466567</v>
      </c>
      <c r="N310" s="9">
        <v>624710780</v>
      </c>
      <c r="O310" s="9">
        <f>L310+M310+N310</f>
        <v>5285059830</v>
      </c>
      <c r="P310" s="47">
        <f>O310*E310/1000</f>
        <v>120922168.9104</v>
      </c>
      <c r="Q310" s="9">
        <v>15733567898</v>
      </c>
      <c r="R310" s="10">
        <v>66.40900000000001</v>
      </c>
      <c r="S310" s="10">
        <v>33.591</v>
      </c>
      <c r="T310" s="41"/>
      <c r="U310" s="11">
        <f>IF(I310=1,O310,0)</f>
        <v>5285059830</v>
      </c>
      <c r="V310" s="48">
        <f>E310*U310/1000</f>
        <v>120922168.9104</v>
      </c>
      <c r="W310" s="49">
        <f>IF(I310=1,J310,0)</f>
        <v>10448508068</v>
      </c>
      <c r="X310" s="48">
        <f>W310*C310/1000</f>
        <v>116396379.87752</v>
      </c>
      <c r="Y310" s="50"/>
      <c r="Z310" s="49">
        <f>IF(I310=0,O310,0)</f>
        <v>0</v>
      </c>
      <c r="AA310" s="49">
        <f>Z310*E310/1000</f>
        <v>0</v>
      </c>
      <c r="AB310" s="49">
        <f>IF(I310=0,J310,0)</f>
        <v>0</v>
      </c>
      <c r="AC310" s="51">
        <f>AB310*C310/1000</f>
        <v>0</v>
      </c>
      <c r="AD310" s="52"/>
      <c r="AE310" s="53"/>
      <c r="AF310" s="11"/>
      <c r="AG310" s="11"/>
      <c r="AH310" s="11"/>
      <c r="AI310" s="11"/>
      <c r="AJ310" s="11"/>
      <c r="AK310" s="11"/>
      <c r="AL310" s="11"/>
      <c r="AM310" s="11"/>
    </row>
    <row r="311" ht="15" customHeight="1">
      <c r="A311" t="s" s="6">
        <v>634</v>
      </c>
      <c r="B311" t="s" s="6">
        <v>18</v>
      </c>
      <c r="C311" s="7">
        <v>19.34</v>
      </c>
      <c r="D311" s="7">
        <v>0</v>
      </c>
      <c r="E311" s="7">
        <v>19.34</v>
      </c>
      <c r="F311" s="7">
        <v>19.34</v>
      </c>
      <c r="G311" s="7">
        <v>19.34</v>
      </c>
      <c r="H311" s="7"/>
      <c r="I311" s="8">
        <f>IF(C311=E311,0,1)</f>
        <v>0</v>
      </c>
      <c r="J311" s="9">
        <v>721663123</v>
      </c>
      <c r="K311" s="9">
        <f>J311*C311/1000</f>
        <v>13956964.79882</v>
      </c>
      <c r="L311" s="9">
        <v>79522737</v>
      </c>
      <c r="M311" s="9">
        <v>25321800</v>
      </c>
      <c r="N311" s="9">
        <v>24525642</v>
      </c>
      <c r="O311" s="9">
        <f>L311+M311+N311</f>
        <v>129370179</v>
      </c>
      <c r="P311" s="47">
        <f>O311*E311/1000</f>
        <v>2502019.26186</v>
      </c>
      <c r="Q311" s="9">
        <v>851033302</v>
      </c>
      <c r="R311" s="10">
        <v>84.7985</v>
      </c>
      <c r="S311" s="10">
        <v>15.2015</v>
      </c>
      <c r="T311" s="41"/>
      <c r="U311" s="11">
        <f>IF(I311=1,O311,0)</f>
        <v>0</v>
      </c>
      <c r="V311" s="48">
        <f>E311*U311/1000</f>
        <v>0</v>
      </c>
      <c r="W311" s="49">
        <f>IF(I311=1,J311,0)</f>
        <v>0</v>
      </c>
      <c r="X311" s="48">
        <f>W311*C311/1000</f>
        <v>0</v>
      </c>
      <c r="Y311" s="50"/>
      <c r="Z311" s="49">
        <f>IF(I311=0,O311,0)</f>
        <v>129370179</v>
      </c>
      <c r="AA311" s="49">
        <f>Z311*E311/1000</f>
        <v>2502019.26186</v>
      </c>
      <c r="AB311" s="49">
        <f>IF(I311=0,J311,0)</f>
        <v>721663123</v>
      </c>
      <c r="AC311" s="51">
        <f>AB311*C311/1000</f>
        <v>13956964.79882</v>
      </c>
      <c r="AD311" s="52"/>
      <c r="AE311" s="53"/>
      <c r="AF311" s="11"/>
      <c r="AG311" s="11"/>
      <c r="AH311" s="11"/>
      <c r="AI311" s="11"/>
      <c r="AJ311" s="11"/>
      <c r="AK311" s="11"/>
      <c r="AL311" s="11"/>
      <c r="AM311" s="11"/>
    </row>
    <row r="312" ht="15" customHeight="1">
      <c r="A312" t="s" s="6">
        <v>636</v>
      </c>
      <c r="B312" t="s" s="6">
        <v>18</v>
      </c>
      <c r="C312" s="7">
        <v>10.87</v>
      </c>
      <c r="D312" s="7">
        <v>0</v>
      </c>
      <c r="E312" s="7">
        <v>10.87</v>
      </c>
      <c r="F312" s="7">
        <v>10.87</v>
      </c>
      <c r="G312" s="7">
        <v>10.87</v>
      </c>
      <c r="H312" s="7"/>
      <c r="I312" s="8">
        <f>IF(C312=E312,0,1)</f>
        <v>0</v>
      </c>
      <c r="J312" s="9">
        <v>3583576638</v>
      </c>
      <c r="K312" s="9">
        <f>J312*C312/1000</f>
        <v>38953478.05506</v>
      </c>
      <c r="L312" s="9">
        <v>408010036</v>
      </c>
      <c r="M312" s="9">
        <v>81015880</v>
      </c>
      <c r="N312" s="9">
        <v>214479930</v>
      </c>
      <c r="O312" s="9">
        <f>L312+M312+N312</f>
        <v>703505846</v>
      </c>
      <c r="P312" s="47">
        <f>O312*E312/1000</f>
        <v>7647108.54602</v>
      </c>
      <c r="Q312" s="9">
        <v>4287082484</v>
      </c>
      <c r="R312" s="10">
        <v>83.59010000000001</v>
      </c>
      <c r="S312" s="10">
        <v>16.4099</v>
      </c>
      <c r="T312" s="41"/>
      <c r="U312" s="11">
        <f>IF(I312=1,O312,0)</f>
        <v>0</v>
      </c>
      <c r="V312" s="48">
        <f>E312*U312/1000</f>
        <v>0</v>
      </c>
      <c r="W312" s="49">
        <f>IF(I312=1,J312,0)</f>
        <v>0</v>
      </c>
      <c r="X312" s="48">
        <f>W312*C312/1000</f>
        <v>0</v>
      </c>
      <c r="Y312" s="50"/>
      <c r="Z312" s="49">
        <f>IF(I312=0,O312,0)</f>
        <v>703505846</v>
      </c>
      <c r="AA312" s="49">
        <f>Z312*E312/1000</f>
        <v>7647108.54602</v>
      </c>
      <c r="AB312" s="49">
        <f>IF(I312=0,J312,0)</f>
        <v>3583576638</v>
      </c>
      <c r="AC312" s="51">
        <f>AB312*C312/1000</f>
        <v>38953478.05506</v>
      </c>
      <c r="AD312" s="52"/>
      <c r="AE312" s="53"/>
      <c r="AF312" s="11"/>
      <c r="AG312" s="11"/>
      <c r="AH312" s="11"/>
      <c r="AI312" s="11"/>
      <c r="AJ312" s="11"/>
      <c r="AK312" s="11"/>
      <c r="AL312" s="11"/>
      <c r="AM312" s="11"/>
    </row>
    <row r="313" ht="15" customHeight="1">
      <c r="A313" t="s" s="6">
        <v>638</v>
      </c>
      <c r="B313" t="s" s="6">
        <v>18</v>
      </c>
      <c r="C313" s="7">
        <v>15.56</v>
      </c>
      <c r="D313" s="7">
        <v>0</v>
      </c>
      <c r="E313" s="7">
        <v>15.56</v>
      </c>
      <c r="F313" s="7">
        <v>15.56</v>
      </c>
      <c r="G313" s="7">
        <v>15.56</v>
      </c>
      <c r="H313" s="7"/>
      <c r="I313" s="8">
        <f>IF(C313=E313,0,1)</f>
        <v>0</v>
      </c>
      <c r="J313" s="9">
        <v>384246160</v>
      </c>
      <c r="K313" s="9">
        <f>J313*C313/1000</f>
        <v>5978870.2496</v>
      </c>
      <c r="L313" s="9">
        <v>11476430</v>
      </c>
      <c r="M313" s="9">
        <v>11640800</v>
      </c>
      <c r="N313" s="9">
        <v>55255561</v>
      </c>
      <c r="O313" s="9">
        <f>L313+M313+N313</f>
        <v>78372791</v>
      </c>
      <c r="P313" s="47">
        <f>O313*E313/1000</f>
        <v>1219480.62796</v>
      </c>
      <c r="Q313" s="9">
        <v>462618951</v>
      </c>
      <c r="R313" s="10">
        <v>83.05889999999999</v>
      </c>
      <c r="S313" s="10">
        <v>16.9411</v>
      </c>
      <c r="T313" s="41"/>
      <c r="U313" s="11">
        <f>IF(I313=1,O313,0)</f>
        <v>0</v>
      </c>
      <c r="V313" s="48">
        <f>E313*U313/1000</f>
        <v>0</v>
      </c>
      <c r="W313" s="49">
        <f>IF(I313=1,J313,0)</f>
        <v>0</v>
      </c>
      <c r="X313" s="48">
        <f>W313*C313/1000</f>
        <v>0</v>
      </c>
      <c r="Y313" s="50"/>
      <c r="Z313" s="49">
        <f>IF(I313=0,O313,0)</f>
        <v>78372791</v>
      </c>
      <c r="AA313" s="49">
        <f>Z313*E313/1000</f>
        <v>1219480.62796</v>
      </c>
      <c r="AB313" s="49">
        <f>IF(I313=0,J313,0)</f>
        <v>384246160</v>
      </c>
      <c r="AC313" s="51">
        <f>AB313*C313/1000</f>
        <v>5978870.2496</v>
      </c>
      <c r="AD313" s="52"/>
      <c r="AE313" s="53"/>
      <c r="AF313" s="11"/>
      <c r="AG313" s="11"/>
      <c r="AH313" s="11"/>
      <c r="AI313" s="11"/>
      <c r="AJ313" s="11"/>
      <c r="AK313" s="11"/>
      <c r="AL313" s="11"/>
      <c r="AM313" s="11"/>
    </row>
    <row r="314" ht="15" customHeight="1">
      <c r="A314" t="s" s="6">
        <v>640</v>
      </c>
      <c r="B314" t="s" s="6">
        <v>18</v>
      </c>
      <c r="C314" s="7">
        <v>21.07</v>
      </c>
      <c r="D314" s="7">
        <v>0</v>
      </c>
      <c r="E314" s="7">
        <v>21.07</v>
      </c>
      <c r="F314" s="7">
        <v>21.07</v>
      </c>
      <c r="G314" s="7">
        <v>21.07</v>
      </c>
      <c r="H314" s="7"/>
      <c r="I314" s="8">
        <f>IF(C314=E314,0,1)</f>
        <v>0</v>
      </c>
      <c r="J314" s="9">
        <v>81960780</v>
      </c>
      <c r="K314" s="9">
        <f>J314*C314/1000</f>
        <v>1726913.6346</v>
      </c>
      <c r="L314" s="9">
        <v>1273120</v>
      </c>
      <c r="M314" s="9">
        <v>0</v>
      </c>
      <c r="N314" s="9">
        <v>4523836</v>
      </c>
      <c r="O314" s="9">
        <f>L314+M314+N314</f>
        <v>5796956</v>
      </c>
      <c r="P314" s="47">
        <f>O314*E314/1000</f>
        <v>122141.86292</v>
      </c>
      <c r="Q314" s="9">
        <v>87757736</v>
      </c>
      <c r="R314" s="10">
        <v>93.3944</v>
      </c>
      <c r="S314" s="10">
        <v>6.6056</v>
      </c>
      <c r="T314" s="41"/>
      <c r="U314" s="11">
        <f>IF(I314=1,O314,0)</f>
        <v>0</v>
      </c>
      <c r="V314" s="48">
        <f>E314*U314/1000</f>
        <v>0</v>
      </c>
      <c r="W314" s="49">
        <f>IF(I314=1,J314,0)</f>
        <v>0</v>
      </c>
      <c r="X314" s="48">
        <f>W314*C314/1000</f>
        <v>0</v>
      </c>
      <c r="Y314" s="50"/>
      <c r="Z314" s="49">
        <f>IF(I314=0,O314,0)</f>
        <v>5796956</v>
      </c>
      <c r="AA314" s="49">
        <f>Z314*E314/1000</f>
        <v>122141.86292</v>
      </c>
      <c r="AB314" s="49">
        <f>IF(I314=0,J314,0)</f>
        <v>81960780</v>
      </c>
      <c r="AC314" s="51">
        <f>AB314*C314/1000</f>
        <v>1726913.6346</v>
      </c>
      <c r="AD314" s="52"/>
      <c r="AE314" s="53"/>
      <c r="AF314" s="11"/>
      <c r="AG314" s="11"/>
      <c r="AH314" s="11"/>
      <c r="AI314" s="11"/>
      <c r="AJ314" s="11"/>
      <c r="AK314" s="11"/>
      <c r="AL314" s="11"/>
      <c r="AM314" s="11"/>
    </row>
    <row r="315" ht="15" customHeight="1">
      <c r="A315" t="s" s="6">
        <v>642</v>
      </c>
      <c r="B315" t="s" s="6">
        <v>18</v>
      </c>
      <c r="C315" s="7">
        <v>14.84</v>
      </c>
      <c r="D315" s="7">
        <v>0</v>
      </c>
      <c r="E315" s="7">
        <v>14.84</v>
      </c>
      <c r="F315" s="7">
        <v>14.84</v>
      </c>
      <c r="G315" s="7">
        <v>14.84</v>
      </c>
      <c r="H315" s="7"/>
      <c r="I315" s="8">
        <f>IF(C315=E315,0,1)</f>
        <v>0</v>
      </c>
      <c r="J315" s="9">
        <v>89305800</v>
      </c>
      <c r="K315" s="9">
        <f>J315*C315/1000</f>
        <v>1325298.072</v>
      </c>
      <c r="L315" s="9">
        <v>2751170</v>
      </c>
      <c r="M315" s="9">
        <v>284500</v>
      </c>
      <c r="N315" s="9">
        <v>2839877</v>
      </c>
      <c r="O315" s="9">
        <f>L315+M315+N315</f>
        <v>5875547</v>
      </c>
      <c r="P315" s="47">
        <f>O315*E315/1000</f>
        <v>87193.11748</v>
      </c>
      <c r="Q315" s="9">
        <v>95181347</v>
      </c>
      <c r="R315" s="10">
        <v>93.827</v>
      </c>
      <c r="S315" s="10">
        <v>6.173</v>
      </c>
      <c r="T315" s="41"/>
      <c r="U315" s="11">
        <f>IF(I315=1,O315,0)</f>
        <v>0</v>
      </c>
      <c r="V315" s="48">
        <f>E315*U315/1000</f>
        <v>0</v>
      </c>
      <c r="W315" s="49">
        <f>IF(I315=1,J315,0)</f>
        <v>0</v>
      </c>
      <c r="X315" s="48">
        <f>W315*C315/1000</f>
        <v>0</v>
      </c>
      <c r="Y315" s="50"/>
      <c r="Z315" s="49">
        <f>IF(I315=0,O315,0)</f>
        <v>5875547</v>
      </c>
      <c r="AA315" s="49">
        <f>Z315*E315/1000</f>
        <v>87193.11748</v>
      </c>
      <c r="AB315" s="49">
        <f>IF(I315=0,J315,0)</f>
        <v>89305800</v>
      </c>
      <c r="AC315" s="51">
        <f>AB315*C315/1000</f>
        <v>1325298.072</v>
      </c>
      <c r="AD315" s="52"/>
      <c r="AE315" s="53"/>
      <c r="AF315" s="11"/>
      <c r="AG315" s="11"/>
      <c r="AH315" s="11"/>
      <c r="AI315" s="11"/>
      <c r="AJ315" s="11"/>
      <c r="AK315" s="11"/>
      <c r="AL315" s="11"/>
      <c r="AM315" s="11"/>
    </row>
    <row r="316" ht="15" customHeight="1">
      <c r="A316" t="s" s="6">
        <v>644</v>
      </c>
      <c r="B316" t="s" s="6">
        <v>18</v>
      </c>
      <c r="C316" s="7">
        <v>13.25</v>
      </c>
      <c r="D316" s="7">
        <v>0</v>
      </c>
      <c r="E316" s="7">
        <v>21.28</v>
      </c>
      <c r="F316" s="7">
        <v>21.28</v>
      </c>
      <c r="G316" s="7">
        <v>21.28</v>
      </c>
      <c r="H316" s="7"/>
      <c r="I316" s="8">
        <f>IF(C316=E316,0,1)</f>
        <v>1</v>
      </c>
      <c r="J316" s="9">
        <v>7602271296</v>
      </c>
      <c r="K316" s="9">
        <f>J316*C316/1000</f>
        <v>100730094.672</v>
      </c>
      <c r="L316" s="9">
        <v>1336546562</v>
      </c>
      <c r="M316" s="9">
        <v>860129904</v>
      </c>
      <c r="N316" s="9">
        <v>250676563</v>
      </c>
      <c r="O316" s="9">
        <f>L316+M316+N316</f>
        <v>2447353029</v>
      </c>
      <c r="P316" s="47">
        <f>O316*E316/1000</f>
        <v>52079672.45712</v>
      </c>
      <c r="Q316" s="9">
        <v>10049624325</v>
      </c>
      <c r="R316" s="10">
        <v>75.6473</v>
      </c>
      <c r="S316" s="10">
        <v>24.3527</v>
      </c>
      <c r="T316" s="41"/>
      <c r="U316" s="11">
        <f>IF(I316=1,O316,0)</f>
        <v>2447353029</v>
      </c>
      <c r="V316" s="48">
        <f>E316*U316/1000</f>
        <v>52079672.45712</v>
      </c>
      <c r="W316" s="49">
        <f>IF(I316=1,J316,0)</f>
        <v>7602271296</v>
      </c>
      <c r="X316" s="48">
        <f>W316*C316/1000</f>
        <v>100730094.672</v>
      </c>
      <c r="Y316" s="50"/>
      <c r="Z316" s="49">
        <f>IF(I316=0,O316,0)</f>
        <v>0</v>
      </c>
      <c r="AA316" s="49">
        <f>Z316*E316/1000</f>
        <v>0</v>
      </c>
      <c r="AB316" s="49">
        <f>IF(I316=0,J316,0)</f>
        <v>0</v>
      </c>
      <c r="AC316" s="51">
        <f>AB316*C316/1000</f>
        <v>0</v>
      </c>
      <c r="AD316" s="52"/>
      <c r="AE316" s="53"/>
      <c r="AF316" s="11"/>
      <c r="AG316" s="11"/>
      <c r="AH316" s="11"/>
      <c r="AI316" s="11"/>
      <c r="AJ316" s="11"/>
      <c r="AK316" s="11"/>
      <c r="AL316" s="11"/>
      <c r="AM316" s="11"/>
    </row>
    <row r="317" ht="15" customHeight="1">
      <c r="A317" t="s" s="6">
        <v>646</v>
      </c>
      <c r="B317" t="s" s="6">
        <v>18</v>
      </c>
      <c r="C317" s="7">
        <v>18.35</v>
      </c>
      <c r="D317" s="7">
        <v>0</v>
      </c>
      <c r="E317" s="7">
        <v>18.35</v>
      </c>
      <c r="F317" s="7">
        <v>18.35</v>
      </c>
      <c r="G317" s="7">
        <v>18.35</v>
      </c>
      <c r="H317" s="7"/>
      <c r="I317" s="8">
        <f>IF(C317=E317,0,1)</f>
        <v>0</v>
      </c>
      <c r="J317" s="9">
        <v>4003020148</v>
      </c>
      <c r="K317" s="9">
        <f>J317*C317/1000</f>
        <v>73455419.7158</v>
      </c>
      <c r="L317" s="9">
        <v>137208352</v>
      </c>
      <c r="M317" s="9">
        <v>4657300</v>
      </c>
      <c r="N317" s="9">
        <v>59540500</v>
      </c>
      <c r="O317" s="9">
        <f>L317+M317+N317</f>
        <v>201406152</v>
      </c>
      <c r="P317" s="47">
        <f>O317*E317/1000</f>
        <v>3695802.8892</v>
      </c>
      <c r="Q317" s="9">
        <v>4204426300</v>
      </c>
      <c r="R317" s="10">
        <v>95.2097</v>
      </c>
      <c r="S317" s="10">
        <v>4.7903</v>
      </c>
      <c r="T317" s="41"/>
      <c r="U317" s="11">
        <f>IF(I317=1,O317,0)</f>
        <v>0</v>
      </c>
      <c r="V317" s="48">
        <f>E317*U317/1000</f>
        <v>0</v>
      </c>
      <c r="W317" s="49">
        <f>IF(I317=1,J317,0)</f>
        <v>0</v>
      </c>
      <c r="X317" s="48">
        <f>W317*C317/1000</f>
        <v>0</v>
      </c>
      <c r="Y317" s="50"/>
      <c r="Z317" s="49">
        <f>IF(I317=0,O317,0)</f>
        <v>201406152</v>
      </c>
      <c r="AA317" s="49">
        <f>Z317*E317/1000</f>
        <v>3695802.8892</v>
      </c>
      <c r="AB317" s="49">
        <f>IF(I317=0,J317,0)</f>
        <v>4003020148</v>
      </c>
      <c r="AC317" s="51">
        <f>AB317*C317/1000</f>
        <v>73455419.7158</v>
      </c>
      <c r="AD317" s="52"/>
      <c r="AE317" s="53"/>
      <c r="AF317" s="11"/>
      <c r="AG317" s="11"/>
      <c r="AH317" s="11"/>
      <c r="AI317" s="11"/>
      <c r="AJ317" s="11"/>
      <c r="AK317" s="11"/>
      <c r="AL317" s="11"/>
      <c r="AM317" s="11"/>
    </row>
    <row r="318" ht="15" customHeight="1">
      <c r="A318" t="s" s="6">
        <v>648</v>
      </c>
      <c r="B318" t="s" s="6">
        <v>18</v>
      </c>
      <c r="C318" s="7">
        <v>13.96</v>
      </c>
      <c r="D318" s="7">
        <v>0</v>
      </c>
      <c r="E318" s="7">
        <v>13.96</v>
      </c>
      <c r="F318" s="7">
        <v>13.96</v>
      </c>
      <c r="G318" s="7">
        <v>13.96</v>
      </c>
      <c r="H318" s="7"/>
      <c r="I318" s="8">
        <f>IF(C318=E318,0,1)</f>
        <v>0</v>
      </c>
      <c r="J318" s="9">
        <v>1661865238</v>
      </c>
      <c r="K318" s="9">
        <f>J318*C318/1000</f>
        <v>23199638.72248</v>
      </c>
      <c r="L318" s="9">
        <v>216337072</v>
      </c>
      <c r="M318" s="9">
        <v>33869310</v>
      </c>
      <c r="N318" s="9">
        <v>54064000</v>
      </c>
      <c r="O318" s="9">
        <f>L318+M318+N318</f>
        <v>304270382</v>
      </c>
      <c r="P318" s="47">
        <f>O318*E318/1000</f>
        <v>4247614.53272</v>
      </c>
      <c r="Q318" s="9">
        <v>1966135620</v>
      </c>
      <c r="R318" s="10">
        <v>84.5244</v>
      </c>
      <c r="S318" s="10">
        <v>15.4756</v>
      </c>
      <c r="T318" s="41"/>
      <c r="U318" s="11">
        <f>IF(I318=1,O318,0)</f>
        <v>0</v>
      </c>
      <c r="V318" s="48">
        <f>E318*U318/1000</f>
        <v>0</v>
      </c>
      <c r="W318" s="49">
        <f>IF(I318=1,J318,0)</f>
        <v>0</v>
      </c>
      <c r="X318" s="48">
        <f>W318*C318/1000</f>
        <v>0</v>
      </c>
      <c r="Y318" s="50"/>
      <c r="Z318" s="49">
        <f>IF(I318=0,O318,0)</f>
        <v>304270382</v>
      </c>
      <c r="AA318" s="49">
        <f>Z318*E318/1000</f>
        <v>4247614.53272</v>
      </c>
      <c r="AB318" s="49">
        <f>IF(I318=0,J318,0)</f>
        <v>1661865238</v>
      </c>
      <c r="AC318" s="51">
        <f>AB318*C318/1000</f>
        <v>23199638.72248</v>
      </c>
      <c r="AD318" s="52"/>
      <c r="AE318" s="53"/>
      <c r="AF318" s="11"/>
      <c r="AG318" s="11"/>
      <c r="AH318" s="11"/>
      <c r="AI318" s="11"/>
      <c r="AJ318" s="11"/>
      <c r="AK318" s="11"/>
      <c r="AL318" s="11"/>
      <c r="AM318" s="11"/>
    </row>
    <row r="319" ht="15" customHeight="1">
      <c r="A319" t="s" s="6">
        <v>650</v>
      </c>
      <c r="B319" t="s" s="6">
        <v>18</v>
      </c>
      <c r="C319" s="7">
        <v>11.68</v>
      </c>
      <c r="D319" s="7">
        <v>0</v>
      </c>
      <c r="E319" s="7">
        <v>11.68</v>
      </c>
      <c r="F319" s="7">
        <v>11.68</v>
      </c>
      <c r="G319" s="7">
        <v>11.68</v>
      </c>
      <c r="H319" s="7"/>
      <c r="I319" s="8">
        <f>IF(C319=E319,0,1)</f>
        <v>0</v>
      </c>
      <c r="J319" s="9">
        <v>11626593000</v>
      </c>
      <c r="K319" s="9">
        <f>J319*C319/1000</f>
        <v>135798606.24</v>
      </c>
      <c r="L319" s="9">
        <v>1517327000</v>
      </c>
      <c r="M319" s="9">
        <v>6543000</v>
      </c>
      <c r="N319" s="9">
        <v>154922000</v>
      </c>
      <c r="O319" s="9">
        <f>L319+M319+N319</f>
        <v>1678792000</v>
      </c>
      <c r="P319" s="47">
        <f>O319*E319/1000</f>
        <v>19608290.56</v>
      </c>
      <c r="Q319" s="9">
        <v>13305385000</v>
      </c>
      <c r="R319" s="10">
        <v>87.3826</v>
      </c>
      <c r="S319" s="10">
        <v>12.6174</v>
      </c>
      <c r="T319" s="41"/>
      <c r="U319" s="11">
        <f>IF(I319=1,O319,0)</f>
        <v>0</v>
      </c>
      <c r="V319" s="48">
        <f>E319*U319/1000</f>
        <v>0</v>
      </c>
      <c r="W319" s="49">
        <f>IF(I319=1,J319,0)</f>
        <v>0</v>
      </c>
      <c r="X319" s="48">
        <f>W319*C319/1000</f>
        <v>0</v>
      </c>
      <c r="Y319" s="50"/>
      <c r="Z319" s="49">
        <f>IF(I319=0,O319,0)</f>
        <v>1678792000</v>
      </c>
      <c r="AA319" s="49">
        <f>Z319*E319/1000</f>
        <v>19608290.56</v>
      </c>
      <c r="AB319" s="49">
        <f>IF(I319=0,J319,0)</f>
        <v>11626593000</v>
      </c>
      <c r="AC319" s="51">
        <f>AB319*C319/1000</f>
        <v>135798606.24</v>
      </c>
      <c r="AD319" s="52"/>
      <c r="AE319" s="53"/>
      <c r="AF319" s="11"/>
      <c r="AG319" s="11"/>
      <c r="AH319" s="11"/>
      <c r="AI319" s="11"/>
      <c r="AJ319" s="11"/>
      <c r="AK319" s="11"/>
      <c r="AL319" s="11"/>
      <c r="AM319" s="11"/>
    </row>
    <row r="320" ht="15" customHeight="1">
      <c r="A320" t="s" s="6">
        <v>652</v>
      </c>
      <c r="B320" t="s" s="6">
        <v>18</v>
      </c>
      <c r="C320" s="7">
        <v>7.78</v>
      </c>
      <c r="D320" s="7">
        <v>0</v>
      </c>
      <c r="E320" s="7">
        <v>7.43</v>
      </c>
      <c r="F320" s="7">
        <v>7.43</v>
      </c>
      <c r="G320" s="7">
        <v>7.43</v>
      </c>
      <c r="H320" s="7"/>
      <c r="I320" s="8">
        <f>IF(C320=E320,0,1)</f>
        <v>1</v>
      </c>
      <c r="J320" s="9">
        <v>2676926055</v>
      </c>
      <c r="K320" s="9">
        <f>J320*C320/1000</f>
        <v>20826484.7079</v>
      </c>
      <c r="L320" s="9">
        <v>86415985</v>
      </c>
      <c r="M320" s="9">
        <v>1186800</v>
      </c>
      <c r="N320" s="9">
        <v>30738520</v>
      </c>
      <c r="O320" s="9">
        <f>L320+M320+N320</f>
        <v>118341305</v>
      </c>
      <c r="P320" s="47">
        <f>O320*E320/1000</f>
        <v>879275.89615</v>
      </c>
      <c r="Q320" s="9">
        <v>2795267360</v>
      </c>
      <c r="R320" s="10">
        <v>95.7664</v>
      </c>
      <c r="S320" s="10">
        <v>4.2336</v>
      </c>
      <c r="T320" s="41"/>
      <c r="U320" s="11">
        <f>IF(I320=1,O320,0)</f>
        <v>118341305</v>
      </c>
      <c r="V320" s="48">
        <f>E320*U320/1000</f>
        <v>879275.89615</v>
      </c>
      <c r="W320" s="49">
        <f>IF(I320=1,J320,0)</f>
        <v>2676926055</v>
      </c>
      <c r="X320" s="48">
        <f>W320*C320/1000</f>
        <v>20826484.7079</v>
      </c>
      <c r="Y320" s="50"/>
      <c r="Z320" s="49">
        <f>IF(I320=0,O320,0)</f>
        <v>0</v>
      </c>
      <c r="AA320" s="49">
        <f>Z320*E320/1000</f>
        <v>0</v>
      </c>
      <c r="AB320" s="49">
        <f>IF(I320=0,J320,0)</f>
        <v>0</v>
      </c>
      <c r="AC320" s="51">
        <f>AB320*C320/1000</f>
        <v>0</v>
      </c>
      <c r="AD320" s="52"/>
      <c r="AE320" s="53"/>
      <c r="AF320" s="11"/>
      <c r="AG320" s="11"/>
      <c r="AH320" s="11"/>
      <c r="AI320" s="11"/>
      <c r="AJ320" s="11"/>
      <c r="AK320" s="11"/>
      <c r="AL320" s="11"/>
      <c r="AM320" s="11"/>
    </row>
    <row r="321" ht="15" customHeight="1">
      <c r="A321" t="s" s="6">
        <v>654</v>
      </c>
      <c r="B321" t="s" s="6">
        <v>18</v>
      </c>
      <c r="C321" s="7">
        <v>23.24</v>
      </c>
      <c r="D321" s="7">
        <v>0</v>
      </c>
      <c r="E321" s="7">
        <v>23.24</v>
      </c>
      <c r="F321" s="7">
        <v>23.24</v>
      </c>
      <c r="G321" s="7">
        <v>23.24</v>
      </c>
      <c r="H321" s="7"/>
      <c r="I321" s="8">
        <f>IF(C321=E321,0,1)</f>
        <v>0</v>
      </c>
      <c r="J321" s="9">
        <v>90663000</v>
      </c>
      <c r="K321" s="9">
        <f>J321*C321/1000</f>
        <v>2107008.12</v>
      </c>
      <c r="L321" s="9">
        <v>3556909</v>
      </c>
      <c r="M321" s="9">
        <v>1042500</v>
      </c>
      <c r="N321" s="9">
        <v>17213099</v>
      </c>
      <c r="O321" s="9">
        <f>L321+M321+N321</f>
        <v>21812508</v>
      </c>
      <c r="P321" s="47">
        <f>O321*E321/1000</f>
        <v>506922.68592</v>
      </c>
      <c r="Q321" s="9">
        <v>112475508</v>
      </c>
      <c r="R321" s="10">
        <v>80.6069</v>
      </c>
      <c r="S321" s="10">
        <v>19.3931</v>
      </c>
      <c r="T321" s="41"/>
      <c r="U321" s="11">
        <f>IF(I321=1,O321,0)</f>
        <v>0</v>
      </c>
      <c r="V321" s="48">
        <f>E321*U321/1000</f>
        <v>0</v>
      </c>
      <c r="W321" s="49">
        <f>IF(I321=1,J321,0)</f>
        <v>0</v>
      </c>
      <c r="X321" s="48">
        <f>W321*C321/1000</f>
        <v>0</v>
      </c>
      <c r="Y321" s="50"/>
      <c r="Z321" s="49">
        <f>IF(I321=0,O321,0)</f>
        <v>21812508</v>
      </c>
      <c r="AA321" s="49">
        <f>Z321*E321/1000</f>
        <v>506922.68592</v>
      </c>
      <c r="AB321" s="49">
        <f>IF(I321=0,J321,0)</f>
        <v>90663000</v>
      </c>
      <c r="AC321" s="51">
        <f>AB321*C321/1000</f>
        <v>2107008.12</v>
      </c>
      <c r="AD321" s="52"/>
      <c r="AE321" s="53"/>
      <c r="AF321" s="11"/>
      <c r="AG321" s="11"/>
      <c r="AH321" s="11"/>
      <c r="AI321" s="11"/>
      <c r="AJ321" s="11"/>
      <c r="AK321" s="11"/>
      <c r="AL321" s="11"/>
      <c r="AM321" s="11"/>
    </row>
    <row r="322" ht="15" customHeight="1">
      <c r="A322" t="s" s="6">
        <v>656</v>
      </c>
      <c r="B322" t="s" s="6">
        <v>18</v>
      </c>
      <c r="C322" s="7">
        <v>19.58</v>
      </c>
      <c r="D322" s="7">
        <v>0</v>
      </c>
      <c r="E322" s="7">
        <v>19.58</v>
      </c>
      <c r="F322" s="7">
        <v>19.58</v>
      </c>
      <c r="G322" s="7">
        <v>19.58</v>
      </c>
      <c r="H322" s="7"/>
      <c r="I322" s="8">
        <f>IF(C322=E322,0,1)</f>
        <v>0</v>
      </c>
      <c r="J322" s="9">
        <v>951015420</v>
      </c>
      <c r="K322" s="9">
        <f>J322*C322/1000</f>
        <v>18620881.9236</v>
      </c>
      <c r="L322" s="9">
        <v>10352707</v>
      </c>
      <c r="M322" s="9">
        <v>1150100</v>
      </c>
      <c r="N322" s="9">
        <v>7713894</v>
      </c>
      <c r="O322" s="9">
        <f>L322+M322+N322</f>
        <v>19216701</v>
      </c>
      <c r="P322" s="47">
        <f>O322*E322/1000</f>
        <v>376263.00558</v>
      </c>
      <c r="Q322" s="9">
        <v>970232121</v>
      </c>
      <c r="R322" s="10">
        <v>98.0194</v>
      </c>
      <c r="S322" s="10">
        <v>1.9806</v>
      </c>
      <c r="T322" s="41"/>
      <c r="U322" s="11">
        <f>IF(I322=1,O322,0)</f>
        <v>0</v>
      </c>
      <c r="V322" s="48">
        <f>E322*U322/1000</f>
        <v>0</v>
      </c>
      <c r="W322" s="49">
        <f>IF(I322=1,J322,0)</f>
        <v>0</v>
      </c>
      <c r="X322" s="48">
        <f>W322*C322/1000</f>
        <v>0</v>
      </c>
      <c r="Y322" s="50"/>
      <c r="Z322" s="49">
        <f>IF(I322=0,O322,0)</f>
        <v>19216701</v>
      </c>
      <c r="AA322" s="49">
        <f>Z322*E322/1000</f>
        <v>376263.00558</v>
      </c>
      <c r="AB322" s="49">
        <f>IF(I322=0,J322,0)</f>
        <v>951015420</v>
      </c>
      <c r="AC322" s="51">
        <f>AB322*C322/1000</f>
        <v>18620881.9236</v>
      </c>
      <c r="AD322" s="52"/>
      <c r="AE322" s="53"/>
      <c r="AF322" s="11"/>
      <c r="AG322" s="11"/>
      <c r="AH322" s="11"/>
      <c r="AI322" s="11"/>
      <c r="AJ322" s="11"/>
      <c r="AK322" s="11"/>
      <c r="AL322" s="11"/>
      <c r="AM322" s="11"/>
    </row>
    <row r="323" ht="15" customHeight="1">
      <c r="A323" t="s" s="6">
        <v>658</v>
      </c>
      <c r="B323" t="s" s="6">
        <v>18</v>
      </c>
      <c r="C323" s="7">
        <v>17.68</v>
      </c>
      <c r="D323" s="7">
        <v>0</v>
      </c>
      <c r="E323" s="7">
        <v>17.68</v>
      </c>
      <c r="F323" s="7">
        <v>17.68</v>
      </c>
      <c r="G323" s="7">
        <v>17.68</v>
      </c>
      <c r="H323" s="7"/>
      <c r="I323" s="8">
        <f>IF(C323=E323,0,1)</f>
        <v>0</v>
      </c>
      <c r="J323" s="9">
        <v>936160044</v>
      </c>
      <c r="K323" s="9">
        <f>J323*C323/1000</f>
        <v>16551309.57792</v>
      </c>
      <c r="L323" s="9">
        <v>68930011</v>
      </c>
      <c r="M323" s="9">
        <v>53288900</v>
      </c>
      <c r="N323" s="9">
        <v>76990668</v>
      </c>
      <c r="O323" s="9">
        <f>L323+M323+N323</f>
        <v>199209579</v>
      </c>
      <c r="P323" s="47">
        <f>O323*E323/1000</f>
        <v>3522025.35672</v>
      </c>
      <c r="Q323" s="9">
        <v>1135369623</v>
      </c>
      <c r="R323" s="10">
        <v>82.4542</v>
      </c>
      <c r="S323" s="10">
        <v>17.5458</v>
      </c>
      <c r="T323" s="41"/>
      <c r="U323" s="11">
        <f>IF(I323=1,O323,0)</f>
        <v>0</v>
      </c>
      <c r="V323" s="48">
        <f>E323*U323/1000</f>
        <v>0</v>
      </c>
      <c r="W323" s="49">
        <f>IF(I323=1,J323,0)</f>
        <v>0</v>
      </c>
      <c r="X323" s="48">
        <f>W323*C323/1000</f>
        <v>0</v>
      </c>
      <c r="Y323" s="50"/>
      <c r="Z323" s="49">
        <f>IF(I323=0,O323,0)</f>
        <v>199209579</v>
      </c>
      <c r="AA323" s="49">
        <f>Z323*E323/1000</f>
        <v>3522025.35672</v>
      </c>
      <c r="AB323" s="49">
        <f>IF(I323=0,J323,0)</f>
        <v>936160044</v>
      </c>
      <c r="AC323" s="51">
        <f>AB323*C323/1000</f>
        <v>16551309.57792</v>
      </c>
      <c r="AD323" s="52"/>
      <c r="AE323" s="53"/>
      <c r="AF323" s="11"/>
      <c r="AG323" s="11"/>
      <c r="AH323" s="11"/>
      <c r="AI323" s="11"/>
      <c r="AJ323" s="11"/>
      <c r="AK323" s="11"/>
      <c r="AL323" s="11"/>
      <c r="AM323" s="11"/>
    </row>
    <row r="324" ht="15" customHeight="1">
      <c r="A324" t="s" s="6">
        <v>660</v>
      </c>
      <c r="B324" t="s" s="6">
        <v>18</v>
      </c>
      <c r="C324" s="7">
        <v>16.22</v>
      </c>
      <c r="D324" s="7">
        <v>0</v>
      </c>
      <c r="E324" s="7">
        <v>29.06</v>
      </c>
      <c r="F324" s="7">
        <v>29.06</v>
      </c>
      <c r="G324" s="7">
        <v>29.06</v>
      </c>
      <c r="H324" s="7"/>
      <c r="I324" s="8">
        <f>IF(C324=E324,0,1)</f>
        <v>1</v>
      </c>
      <c r="J324" s="9">
        <v>944582357</v>
      </c>
      <c r="K324" s="9">
        <f>J324*C324/1000</f>
        <v>15321125.83054</v>
      </c>
      <c r="L324" s="9">
        <v>201612736</v>
      </c>
      <c r="M324" s="9">
        <v>174255485</v>
      </c>
      <c r="N324" s="9">
        <v>45026000</v>
      </c>
      <c r="O324" s="9">
        <f>L324+M324+N324</f>
        <v>420894221</v>
      </c>
      <c r="P324" s="47">
        <f>O324*E324/1000</f>
        <v>12231186.06226</v>
      </c>
      <c r="Q324" s="9">
        <v>1365476578</v>
      </c>
      <c r="R324" s="10">
        <v>69.176</v>
      </c>
      <c r="S324" s="10">
        <v>30.824</v>
      </c>
      <c r="T324" s="41"/>
      <c r="U324" s="11">
        <f>IF(I324=1,O324,0)</f>
        <v>420894221</v>
      </c>
      <c r="V324" s="48">
        <f>E324*U324/1000</f>
        <v>12231186.06226</v>
      </c>
      <c r="W324" s="49">
        <f>IF(I324=1,J324,0)</f>
        <v>944582357</v>
      </c>
      <c r="X324" s="48">
        <f>W324*C324/1000</f>
        <v>15321125.83054</v>
      </c>
      <c r="Y324" s="50"/>
      <c r="Z324" s="49">
        <f>IF(I324=0,O324,0)</f>
        <v>0</v>
      </c>
      <c r="AA324" s="49">
        <f>Z324*E324/1000</f>
        <v>0</v>
      </c>
      <c r="AB324" s="49">
        <f>IF(I324=0,J324,0)</f>
        <v>0</v>
      </c>
      <c r="AC324" s="51">
        <f>AB324*C324/1000</f>
        <v>0</v>
      </c>
      <c r="AD324" s="52"/>
      <c r="AE324" s="53"/>
      <c r="AF324" s="11"/>
      <c r="AG324" s="11"/>
      <c r="AH324" s="11"/>
      <c r="AI324" s="11"/>
      <c r="AJ324" s="11"/>
      <c r="AK324" s="11"/>
      <c r="AL324" s="11"/>
      <c r="AM324" s="11"/>
    </row>
    <row r="325" ht="15" customHeight="1">
      <c r="A325" t="s" s="6">
        <v>662</v>
      </c>
      <c r="B325" t="s" s="6">
        <v>18</v>
      </c>
      <c r="C325" s="7">
        <v>13.23</v>
      </c>
      <c r="D325" s="7">
        <v>0</v>
      </c>
      <c r="E325" s="7">
        <v>13.23</v>
      </c>
      <c r="F325" s="7">
        <v>13.23</v>
      </c>
      <c r="G325" s="7">
        <v>13.23</v>
      </c>
      <c r="H325" s="7"/>
      <c r="I325" s="8">
        <f>IF(C325=E325,0,1)</f>
        <v>0</v>
      </c>
      <c r="J325" s="9">
        <v>447591821</v>
      </c>
      <c r="K325" s="9">
        <f>J325*C325/1000</f>
        <v>5921639.79183</v>
      </c>
      <c r="L325" s="9">
        <v>16611283</v>
      </c>
      <c r="M325" s="9">
        <v>9898200</v>
      </c>
      <c r="N325" s="9">
        <v>24943194</v>
      </c>
      <c r="O325" s="9">
        <f>L325+M325+N325</f>
        <v>51452677</v>
      </c>
      <c r="P325" s="47">
        <f>O325*E325/1000</f>
        <v>680718.91671</v>
      </c>
      <c r="Q325" s="9">
        <v>499044498</v>
      </c>
      <c r="R325" s="10">
        <v>89.68980000000001</v>
      </c>
      <c r="S325" s="10">
        <v>10.3102</v>
      </c>
      <c r="T325" s="41"/>
      <c r="U325" s="11">
        <f>IF(I325=1,O325,0)</f>
        <v>0</v>
      </c>
      <c r="V325" s="48">
        <f>E325*U325/1000</f>
        <v>0</v>
      </c>
      <c r="W325" s="49">
        <f>IF(I325=1,J325,0)</f>
        <v>0</v>
      </c>
      <c r="X325" s="48">
        <f>W325*C325/1000</f>
        <v>0</v>
      </c>
      <c r="Y325" s="50"/>
      <c r="Z325" s="49">
        <f>IF(I325=0,O325,0)</f>
        <v>51452677</v>
      </c>
      <c r="AA325" s="49">
        <f>Z325*E325/1000</f>
        <v>680718.91671</v>
      </c>
      <c r="AB325" s="49">
        <f>IF(I325=0,J325,0)</f>
        <v>447591821</v>
      </c>
      <c r="AC325" s="51">
        <f>AB325*C325/1000</f>
        <v>5921639.79183</v>
      </c>
      <c r="AD325" s="52"/>
      <c r="AE325" s="53"/>
      <c r="AF325" s="11"/>
      <c r="AG325" s="11"/>
      <c r="AH325" s="11"/>
      <c r="AI325" s="11"/>
      <c r="AJ325" s="11"/>
      <c r="AK325" s="11"/>
      <c r="AL325" s="11"/>
      <c r="AM325" s="11"/>
    </row>
    <row r="326" ht="15" customHeight="1">
      <c r="A326" t="s" s="6">
        <v>664</v>
      </c>
      <c r="B326" t="s" s="6">
        <v>18</v>
      </c>
      <c r="C326" s="7">
        <v>13.01</v>
      </c>
      <c r="D326" s="7">
        <v>0</v>
      </c>
      <c r="E326" s="7">
        <v>13.01</v>
      </c>
      <c r="F326" s="7">
        <v>13.01</v>
      </c>
      <c r="G326" s="7">
        <v>13.01</v>
      </c>
      <c r="H326" s="7"/>
      <c r="I326" s="8">
        <f>IF(C326=E326,0,1)</f>
        <v>0</v>
      </c>
      <c r="J326" s="9">
        <v>1115586363</v>
      </c>
      <c r="K326" s="9">
        <f>J326*C326/1000</f>
        <v>14513778.58263</v>
      </c>
      <c r="L326" s="9">
        <v>9968808</v>
      </c>
      <c r="M326" s="9">
        <v>2304600</v>
      </c>
      <c r="N326" s="9">
        <v>21563080</v>
      </c>
      <c r="O326" s="9">
        <f>L326+M326+N326</f>
        <v>33836488</v>
      </c>
      <c r="P326" s="47">
        <f>O326*E326/1000</f>
        <v>440212.70888</v>
      </c>
      <c r="Q326" s="9">
        <v>1149422851</v>
      </c>
      <c r="R326" s="10">
        <v>97.0562</v>
      </c>
      <c r="S326" s="10">
        <v>2.9438</v>
      </c>
      <c r="T326" s="41"/>
      <c r="U326" s="11">
        <f>IF(I326=1,O326,0)</f>
        <v>0</v>
      </c>
      <c r="V326" s="48">
        <f>E326*U326/1000</f>
        <v>0</v>
      </c>
      <c r="W326" s="49">
        <f>IF(I326=1,J326,0)</f>
        <v>0</v>
      </c>
      <c r="X326" s="48">
        <f>W326*C326/1000</f>
        <v>0</v>
      </c>
      <c r="Y326" s="50"/>
      <c r="Z326" s="49">
        <f>IF(I326=0,O326,0)</f>
        <v>33836488</v>
      </c>
      <c r="AA326" s="49">
        <f>Z326*E326/1000</f>
        <v>440212.70888</v>
      </c>
      <c r="AB326" s="49">
        <f>IF(I326=0,J326,0)</f>
        <v>1115586363</v>
      </c>
      <c r="AC326" s="51">
        <f>AB326*C326/1000</f>
        <v>14513778.58263</v>
      </c>
      <c r="AD326" s="52"/>
      <c r="AE326" s="53"/>
      <c r="AF326" s="11"/>
      <c r="AG326" s="11"/>
      <c r="AH326" s="11"/>
      <c r="AI326" s="11"/>
      <c r="AJ326" s="11"/>
      <c r="AK326" s="11"/>
      <c r="AL326" s="11"/>
      <c r="AM326" s="11"/>
    </row>
    <row r="327" ht="15" customHeight="1">
      <c r="A327" t="s" s="6">
        <v>666</v>
      </c>
      <c r="B327" t="s" s="6">
        <v>18</v>
      </c>
      <c r="C327" s="7">
        <v>15.76</v>
      </c>
      <c r="D327" s="7">
        <v>0</v>
      </c>
      <c r="E327" s="7">
        <v>30.92</v>
      </c>
      <c r="F327" s="7">
        <v>30.92</v>
      </c>
      <c r="G327" s="7">
        <v>30.92</v>
      </c>
      <c r="H327" s="7"/>
      <c r="I327" s="8">
        <f>IF(C327=E327,0,1)</f>
        <v>1</v>
      </c>
      <c r="J327" s="9">
        <v>2208912902</v>
      </c>
      <c r="K327" s="9">
        <f>J327*C327/1000</f>
        <v>34812467.33552</v>
      </c>
      <c r="L327" s="9">
        <v>591612145</v>
      </c>
      <c r="M327" s="9">
        <v>121804900</v>
      </c>
      <c r="N327" s="9">
        <v>243461100</v>
      </c>
      <c r="O327" s="9">
        <f>L327+M327+N327</f>
        <v>956878145</v>
      </c>
      <c r="P327" s="47">
        <f>O327*E327/1000</f>
        <v>29586672.2434</v>
      </c>
      <c r="Q327" s="9">
        <v>3165791047</v>
      </c>
      <c r="R327" s="10">
        <v>69.7744</v>
      </c>
      <c r="S327" s="10">
        <v>30.2256</v>
      </c>
      <c r="T327" s="41"/>
      <c r="U327" s="11">
        <f>IF(I327=1,O327,0)</f>
        <v>956878145</v>
      </c>
      <c r="V327" s="48">
        <f>E327*U327/1000</f>
        <v>29586672.2434</v>
      </c>
      <c r="W327" s="49">
        <f>IF(I327=1,J327,0)</f>
        <v>2208912902</v>
      </c>
      <c r="X327" s="48">
        <f>W327*C327/1000</f>
        <v>34812467.33552</v>
      </c>
      <c r="Y327" s="50"/>
      <c r="Z327" s="49">
        <f>IF(I327=0,O327,0)</f>
        <v>0</v>
      </c>
      <c r="AA327" s="49">
        <f>Z327*E327/1000</f>
        <v>0</v>
      </c>
      <c r="AB327" s="49">
        <f>IF(I327=0,J327,0)</f>
        <v>0</v>
      </c>
      <c r="AC327" s="51">
        <f>AB327*C327/1000</f>
        <v>0</v>
      </c>
      <c r="AD327" s="52"/>
      <c r="AE327" s="53"/>
      <c r="AF327" s="11"/>
      <c r="AG327" s="11"/>
      <c r="AH327" s="11"/>
      <c r="AI327" s="11"/>
      <c r="AJ327" s="11"/>
      <c r="AK327" s="11"/>
      <c r="AL327" s="11"/>
      <c r="AM327" s="11"/>
    </row>
    <row r="328" ht="15" customHeight="1">
      <c r="A328" t="s" s="6">
        <v>668</v>
      </c>
      <c r="B328" t="s" s="6">
        <v>18</v>
      </c>
      <c r="C328" s="7">
        <v>12.56</v>
      </c>
      <c r="D328" s="7">
        <v>0</v>
      </c>
      <c r="E328" s="7">
        <v>12.56</v>
      </c>
      <c r="F328" s="7">
        <v>12.56</v>
      </c>
      <c r="G328" s="7">
        <v>12.56</v>
      </c>
      <c r="H328" s="7"/>
      <c r="I328" s="8">
        <f>IF(C328=E328,0,1)</f>
        <v>0</v>
      </c>
      <c r="J328" s="9">
        <v>397969401</v>
      </c>
      <c r="K328" s="9">
        <f>J328*C328/1000</f>
        <v>4998495.67656</v>
      </c>
      <c r="L328" s="9">
        <v>13421099</v>
      </c>
      <c r="M328" s="9">
        <v>2595500</v>
      </c>
      <c r="N328" s="9">
        <v>13252855</v>
      </c>
      <c r="O328" s="9">
        <f>L328+M328+N328</f>
        <v>29269454</v>
      </c>
      <c r="P328" s="47">
        <f>O328*E328/1000</f>
        <v>367624.34224</v>
      </c>
      <c r="Q328" s="9">
        <v>427238855</v>
      </c>
      <c r="R328" s="10">
        <v>93.14919999999999</v>
      </c>
      <c r="S328" s="10">
        <v>6.8508</v>
      </c>
      <c r="T328" s="41"/>
      <c r="U328" s="11">
        <f>IF(I328=1,O328,0)</f>
        <v>0</v>
      </c>
      <c r="V328" s="48">
        <f>E328*U328/1000</f>
        <v>0</v>
      </c>
      <c r="W328" s="49">
        <f>IF(I328=1,J328,0)</f>
        <v>0</v>
      </c>
      <c r="X328" s="48">
        <f>W328*C328/1000</f>
        <v>0</v>
      </c>
      <c r="Y328" s="50"/>
      <c r="Z328" s="49">
        <f>IF(I328=0,O328,0)</f>
        <v>29269454</v>
      </c>
      <c r="AA328" s="49">
        <f>Z328*E328/1000</f>
        <v>367624.34224</v>
      </c>
      <c r="AB328" s="49">
        <f>IF(I328=0,J328,0)</f>
        <v>397969401</v>
      </c>
      <c r="AC328" s="51">
        <f>AB328*C328/1000</f>
        <v>4998495.67656</v>
      </c>
      <c r="AD328" s="52"/>
      <c r="AE328" s="53"/>
      <c r="AF328" s="11"/>
      <c r="AG328" s="11"/>
      <c r="AH328" s="11"/>
      <c r="AI328" s="11"/>
      <c r="AJ328" s="11"/>
      <c r="AK328" s="11"/>
      <c r="AL328" s="11"/>
      <c r="AM328" s="11"/>
    </row>
    <row r="329" ht="15" customHeight="1">
      <c r="A329" t="s" s="6">
        <v>670</v>
      </c>
      <c r="B329" t="s" s="6">
        <v>18</v>
      </c>
      <c r="C329" s="7">
        <v>5.82</v>
      </c>
      <c r="D329" s="7">
        <v>0</v>
      </c>
      <c r="E329" s="7">
        <v>5.82</v>
      </c>
      <c r="F329" s="7">
        <v>5.82</v>
      </c>
      <c r="G329" s="7">
        <v>5.82</v>
      </c>
      <c r="H329" s="7"/>
      <c r="I329" s="8">
        <f>IF(C329=E329,0,1)</f>
        <v>0</v>
      </c>
      <c r="J329" s="9">
        <v>3009225573</v>
      </c>
      <c r="K329" s="9">
        <f>J329*C329/1000</f>
        <v>17513692.83486</v>
      </c>
      <c r="L329" s="9">
        <v>94089345</v>
      </c>
      <c r="M329" s="9">
        <v>12547275</v>
      </c>
      <c r="N329" s="9">
        <v>46057640</v>
      </c>
      <c r="O329" s="9">
        <f>L329+M329+N329</f>
        <v>152694260</v>
      </c>
      <c r="P329" s="47">
        <f>O329*E329/1000</f>
        <v>888680.5932</v>
      </c>
      <c r="Q329" s="9">
        <v>3161919833</v>
      </c>
      <c r="R329" s="10">
        <v>95.1708</v>
      </c>
      <c r="S329" s="10">
        <v>4.8292</v>
      </c>
      <c r="T329" s="41"/>
      <c r="U329" s="11">
        <f>IF(I329=1,O329,0)</f>
        <v>0</v>
      </c>
      <c r="V329" s="48">
        <f>E329*U329/1000</f>
        <v>0</v>
      </c>
      <c r="W329" s="49">
        <f>IF(I329=1,J329,0)</f>
        <v>0</v>
      </c>
      <c r="X329" s="48">
        <f>W329*C329/1000</f>
        <v>0</v>
      </c>
      <c r="Y329" s="50"/>
      <c r="Z329" s="49">
        <f>IF(I329=0,O329,0)</f>
        <v>152694260</v>
      </c>
      <c r="AA329" s="49">
        <f>Z329*E329/1000</f>
        <v>888680.5932</v>
      </c>
      <c r="AB329" s="49">
        <f>IF(I329=0,J329,0)</f>
        <v>3009225573</v>
      </c>
      <c r="AC329" s="51">
        <f>AB329*C329/1000</f>
        <v>17513692.83486</v>
      </c>
      <c r="AD329" s="52"/>
      <c r="AE329" s="53"/>
      <c r="AF329" s="11"/>
      <c r="AG329" s="11"/>
      <c r="AH329" s="11"/>
      <c r="AI329" s="11"/>
      <c r="AJ329" s="11"/>
      <c r="AK329" s="11"/>
      <c r="AL329" s="11"/>
      <c r="AM329" s="11"/>
    </row>
    <row r="330" ht="15" customHeight="1">
      <c r="A330" t="s" s="6">
        <v>672</v>
      </c>
      <c r="B330" t="s" s="6">
        <v>18</v>
      </c>
      <c r="C330" s="7">
        <v>18.49</v>
      </c>
      <c r="D330" s="7">
        <v>0</v>
      </c>
      <c r="E330" s="7">
        <v>18.49</v>
      </c>
      <c r="F330" s="7">
        <v>18.49</v>
      </c>
      <c r="G330" s="7">
        <v>18.49</v>
      </c>
      <c r="H330" s="7"/>
      <c r="I330" s="8">
        <f>IF(C330=E330,0,1)</f>
        <v>0</v>
      </c>
      <c r="J330" s="9">
        <v>3155483421</v>
      </c>
      <c r="K330" s="9">
        <f>J330*C330/1000</f>
        <v>58344888.45429</v>
      </c>
      <c r="L330" s="9">
        <v>595262280</v>
      </c>
      <c r="M330" s="9">
        <v>484992385</v>
      </c>
      <c r="N330" s="9">
        <v>293641058</v>
      </c>
      <c r="O330" s="9">
        <f>L330+M330+N330</f>
        <v>1373895723</v>
      </c>
      <c r="P330" s="47">
        <f>O330*E330/1000</f>
        <v>25403331.91827</v>
      </c>
      <c r="Q330" s="9">
        <v>4529379144</v>
      </c>
      <c r="R330" s="10">
        <v>69.667</v>
      </c>
      <c r="S330" s="10">
        <v>30.333</v>
      </c>
      <c r="T330" s="41"/>
      <c r="U330" s="11">
        <f>IF(I330=1,O330,0)</f>
        <v>0</v>
      </c>
      <c r="V330" s="48">
        <f>E330*U330/1000</f>
        <v>0</v>
      </c>
      <c r="W330" s="49">
        <f>IF(I330=1,J330,0)</f>
        <v>0</v>
      </c>
      <c r="X330" s="48">
        <f>W330*C330/1000</f>
        <v>0</v>
      </c>
      <c r="Y330" s="50"/>
      <c r="Z330" s="49">
        <f>IF(I330=0,O330,0)</f>
        <v>1373895723</v>
      </c>
      <c r="AA330" s="49">
        <f>Z330*E330/1000</f>
        <v>25403331.91827</v>
      </c>
      <c r="AB330" s="49">
        <f>IF(I330=0,J330,0)</f>
        <v>3155483421</v>
      </c>
      <c r="AC330" s="51">
        <f>AB330*C330/1000</f>
        <v>58344888.45429</v>
      </c>
      <c r="AD330" s="52"/>
      <c r="AE330" s="53"/>
      <c r="AF330" s="11"/>
      <c r="AG330" s="11"/>
      <c r="AH330" s="11"/>
      <c r="AI330" s="11"/>
      <c r="AJ330" s="11"/>
      <c r="AK330" s="11"/>
      <c r="AL330" s="11"/>
      <c r="AM330" s="11"/>
    </row>
    <row r="331" ht="15" customHeight="1">
      <c r="A331" t="s" s="6">
        <v>674</v>
      </c>
      <c r="B331" t="s" s="6">
        <v>18</v>
      </c>
      <c r="C331" s="7">
        <v>18.49</v>
      </c>
      <c r="D331" s="7">
        <v>0</v>
      </c>
      <c r="E331" s="7">
        <v>36.31</v>
      </c>
      <c r="F331" s="7">
        <v>36.31</v>
      </c>
      <c r="G331" s="7">
        <v>36.31</v>
      </c>
      <c r="H331" s="7"/>
      <c r="I331" s="8">
        <f>IF(C331=E331,0,1)</f>
        <v>1</v>
      </c>
      <c r="J331" s="9">
        <v>3133077955</v>
      </c>
      <c r="K331" s="9">
        <f>J331*C331/1000</f>
        <v>57930611.38795</v>
      </c>
      <c r="L331" s="9">
        <v>357017048</v>
      </c>
      <c r="M331" s="9">
        <v>163907409</v>
      </c>
      <c r="N331" s="9">
        <v>144178251</v>
      </c>
      <c r="O331" s="9">
        <f>L331+M331+N331</f>
        <v>665102708</v>
      </c>
      <c r="P331" s="47">
        <f>O331*E331/1000</f>
        <v>24149879.32748</v>
      </c>
      <c r="Q331" s="9">
        <v>3798180663</v>
      </c>
      <c r="R331" s="10">
        <v>82.4889</v>
      </c>
      <c r="S331" s="10">
        <v>17.5111</v>
      </c>
      <c r="T331" s="41"/>
      <c r="U331" s="11">
        <f>IF(I331=1,O331,0)</f>
        <v>665102708</v>
      </c>
      <c r="V331" s="48">
        <f>E331*U331/1000</f>
        <v>24149879.32748</v>
      </c>
      <c r="W331" s="49">
        <f>IF(I331=1,J331,0)</f>
        <v>3133077955</v>
      </c>
      <c r="X331" s="48">
        <f>W331*C331/1000</f>
        <v>57930611.38795</v>
      </c>
      <c r="Y331" s="50"/>
      <c r="Z331" s="49">
        <f>IF(I331=0,O331,0)</f>
        <v>0</v>
      </c>
      <c r="AA331" s="49">
        <f>Z331*E331/1000</f>
        <v>0</v>
      </c>
      <c r="AB331" s="49">
        <f>IF(I331=0,J331,0)</f>
        <v>0</v>
      </c>
      <c r="AC331" s="51">
        <f>AB331*C331/1000</f>
        <v>0</v>
      </c>
      <c r="AD331" s="52"/>
      <c r="AE331" s="53"/>
      <c r="AF331" s="11"/>
      <c r="AG331" s="11"/>
      <c r="AH331" s="11"/>
      <c r="AI331" s="11"/>
      <c r="AJ331" s="11"/>
      <c r="AK331" s="11"/>
      <c r="AL331" s="11"/>
      <c r="AM331" s="11"/>
    </row>
    <row r="332" ht="15" customHeight="1">
      <c r="A332" t="s" s="6">
        <v>676</v>
      </c>
      <c r="B332" t="s" s="6">
        <v>18</v>
      </c>
      <c r="C332" s="7">
        <v>16.12</v>
      </c>
      <c r="D332" s="7">
        <v>0</v>
      </c>
      <c r="E332" s="7">
        <v>16.12</v>
      </c>
      <c r="F332" s="7">
        <v>16.12</v>
      </c>
      <c r="G332" s="7">
        <v>16.12</v>
      </c>
      <c r="H332" s="7"/>
      <c r="I332" s="8">
        <f>IF(C332=E332,0,1)</f>
        <v>0</v>
      </c>
      <c r="J332" s="9">
        <v>4844861061</v>
      </c>
      <c r="K332" s="9">
        <f>J332*C332/1000</f>
        <v>78099160.30332001</v>
      </c>
      <c r="L332" s="9">
        <v>304329449</v>
      </c>
      <c r="M332" s="9">
        <v>203862405</v>
      </c>
      <c r="N332" s="9">
        <v>113194579</v>
      </c>
      <c r="O332" s="9">
        <f>L332+M332+N332</f>
        <v>621386433</v>
      </c>
      <c r="P332" s="47">
        <f>O332*E332/1000</f>
        <v>10016749.29996</v>
      </c>
      <c r="Q332" s="9">
        <v>5466247494</v>
      </c>
      <c r="R332" s="10">
        <v>88.6323</v>
      </c>
      <c r="S332" s="10">
        <v>11.3677</v>
      </c>
      <c r="T332" s="41"/>
      <c r="U332" s="11">
        <f>IF(I332=1,O332,0)</f>
        <v>0</v>
      </c>
      <c r="V332" s="48">
        <f>E332*U332/1000</f>
        <v>0</v>
      </c>
      <c r="W332" s="49">
        <f>IF(I332=1,J332,0)</f>
        <v>0</v>
      </c>
      <c r="X332" s="48">
        <f>W332*C332/1000</f>
        <v>0</v>
      </c>
      <c r="Y332" s="50"/>
      <c r="Z332" s="49">
        <f>IF(I332=0,O332,0)</f>
        <v>621386433</v>
      </c>
      <c r="AA332" s="49">
        <f>Z332*E332/1000</f>
        <v>10016749.29996</v>
      </c>
      <c r="AB332" s="49">
        <f>IF(I332=0,J332,0)</f>
        <v>4844861061</v>
      </c>
      <c r="AC332" s="51">
        <f>AB332*C332/1000</f>
        <v>78099160.30332001</v>
      </c>
      <c r="AD332" s="52"/>
      <c r="AE332" s="53"/>
      <c r="AF332" s="11"/>
      <c r="AG332" s="11"/>
      <c r="AH332" s="11"/>
      <c r="AI332" s="11"/>
      <c r="AJ332" s="11"/>
      <c r="AK332" s="11"/>
      <c r="AL332" s="11"/>
      <c r="AM332" s="11"/>
    </row>
    <row r="333" ht="15" customHeight="1">
      <c r="A333" t="s" s="6">
        <v>678</v>
      </c>
      <c r="B333" t="s" s="6">
        <v>18</v>
      </c>
      <c r="C333" s="7">
        <v>20.49</v>
      </c>
      <c r="D333" s="7">
        <v>0</v>
      </c>
      <c r="E333" s="7">
        <v>20.49</v>
      </c>
      <c r="F333" s="7">
        <v>20.49</v>
      </c>
      <c r="G333" s="7">
        <v>20.49</v>
      </c>
      <c r="H333" s="7"/>
      <c r="I333" s="8">
        <f>IF(C333=E333,0,1)</f>
        <v>0</v>
      </c>
      <c r="J333" s="9">
        <v>236081152</v>
      </c>
      <c r="K333" s="9">
        <f>J333*C333/1000</f>
        <v>4837302.80448</v>
      </c>
      <c r="L333" s="9">
        <v>6586478</v>
      </c>
      <c r="M333" s="9">
        <v>1352233</v>
      </c>
      <c r="N333" s="9">
        <v>5169110</v>
      </c>
      <c r="O333" s="9">
        <f>L333+M333+N333</f>
        <v>13107821</v>
      </c>
      <c r="P333" s="47">
        <f>O333*E333/1000</f>
        <v>268579.25229</v>
      </c>
      <c r="Q333" s="9">
        <v>249188973</v>
      </c>
      <c r="R333" s="10">
        <v>94.7398</v>
      </c>
      <c r="S333" s="10">
        <v>5.2602</v>
      </c>
      <c r="T333" s="41"/>
      <c r="U333" s="11">
        <f>IF(I333=1,O333,0)</f>
        <v>0</v>
      </c>
      <c r="V333" s="48">
        <f>E333*U333/1000</f>
        <v>0</v>
      </c>
      <c r="W333" s="49">
        <f>IF(I333=1,J333,0)</f>
        <v>0</v>
      </c>
      <c r="X333" s="48">
        <f>W333*C333/1000</f>
        <v>0</v>
      </c>
      <c r="Y333" s="50"/>
      <c r="Z333" s="49">
        <f>IF(I333=0,O333,0)</f>
        <v>13107821</v>
      </c>
      <c r="AA333" s="49">
        <f>Z333*E333/1000</f>
        <v>268579.25229</v>
      </c>
      <c r="AB333" s="49">
        <f>IF(I333=0,J333,0)</f>
        <v>236081152</v>
      </c>
      <c r="AC333" s="51">
        <f>AB333*C333/1000</f>
        <v>4837302.80448</v>
      </c>
      <c r="AD333" s="52"/>
      <c r="AE333" s="53"/>
      <c r="AF333" s="11"/>
      <c r="AG333" s="11"/>
      <c r="AH333" s="11"/>
      <c r="AI333" s="11"/>
      <c r="AJ333" s="11"/>
      <c r="AK333" s="11"/>
      <c r="AL333" s="11"/>
      <c r="AM333" s="11"/>
    </row>
    <row r="334" ht="15" customHeight="1">
      <c r="A334" t="s" s="6">
        <v>680</v>
      </c>
      <c r="B334" t="s" s="6">
        <v>18</v>
      </c>
      <c r="C334" s="7">
        <v>15.8</v>
      </c>
      <c r="D334" s="7">
        <v>0</v>
      </c>
      <c r="E334" s="7">
        <v>15.8</v>
      </c>
      <c r="F334" s="7">
        <v>15.8</v>
      </c>
      <c r="G334" s="7">
        <v>15.8</v>
      </c>
      <c r="H334" s="7"/>
      <c r="I334" s="8">
        <f>IF(C334=E334,0,1)</f>
        <v>0</v>
      </c>
      <c r="J334" s="9">
        <v>1090348815</v>
      </c>
      <c r="K334" s="9">
        <f>J334*C334/1000</f>
        <v>17227511.277</v>
      </c>
      <c r="L334" s="9">
        <v>60114752</v>
      </c>
      <c r="M334" s="9">
        <v>41424400</v>
      </c>
      <c r="N334" s="9">
        <v>52747915</v>
      </c>
      <c r="O334" s="9">
        <f>L334+M334+N334</f>
        <v>154287067</v>
      </c>
      <c r="P334" s="47">
        <f>O334*E334/1000</f>
        <v>2437735.6586</v>
      </c>
      <c r="Q334" s="9">
        <v>1244635882</v>
      </c>
      <c r="R334" s="10">
        <v>87.60380000000001</v>
      </c>
      <c r="S334" s="10">
        <v>12.3962</v>
      </c>
      <c r="T334" s="41"/>
      <c r="U334" s="11">
        <f>IF(I334=1,O334,0)</f>
        <v>0</v>
      </c>
      <c r="V334" s="48">
        <f>E334*U334/1000</f>
        <v>0</v>
      </c>
      <c r="W334" s="49">
        <f>IF(I334=1,J334,0)</f>
        <v>0</v>
      </c>
      <c r="X334" s="48">
        <f>W334*C334/1000</f>
        <v>0</v>
      </c>
      <c r="Y334" s="50"/>
      <c r="Z334" s="49">
        <f>IF(I334=0,O334,0)</f>
        <v>154287067</v>
      </c>
      <c r="AA334" s="49">
        <f>Z334*E334/1000</f>
        <v>2437735.6586</v>
      </c>
      <c r="AB334" s="49">
        <f>IF(I334=0,J334,0)</f>
        <v>1090348815</v>
      </c>
      <c r="AC334" s="51">
        <f>AB334*C334/1000</f>
        <v>17227511.277</v>
      </c>
      <c r="AD334" s="52"/>
      <c r="AE334" s="53"/>
      <c r="AF334" s="11"/>
      <c r="AG334" s="11"/>
      <c r="AH334" s="11"/>
      <c r="AI334" s="11"/>
      <c r="AJ334" s="11"/>
      <c r="AK334" s="11"/>
      <c r="AL334" s="11"/>
      <c r="AM334" s="11"/>
    </row>
    <row r="335" ht="15" customHeight="1">
      <c r="A335" t="s" s="6">
        <v>682</v>
      </c>
      <c r="B335" t="s" s="6">
        <v>18</v>
      </c>
      <c r="C335" s="7">
        <v>12.81</v>
      </c>
      <c r="D335" s="7">
        <v>0</v>
      </c>
      <c r="E335" s="7">
        <v>12.81</v>
      </c>
      <c r="F335" s="7">
        <v>12.81</v>
      </c>
      <c r="G335" s="7">
        <v>12.81</v>
      </c>
      <c r="H335" s="7"/>
      <c r="I335" s="8">
        <f>IF(C335=E335,0,1)</f>
        <v>0</v>
      </c>
      <c r="J335" s="9">
        <v>6502395365</v>
      </c>
      <c r="K335" s="9">
        <f>J335*C335/1000</f>
        <v>83295684.62565</v>
      </c>
      <c r="L335" s="9">
        <v>208334435</v>
      </c>
      <c r="M335" s="9">
        <v>9961900</v>
      </c>
      <c r="N335" s="9">
        <v>94931700</v>
      </c>
      <c r="O335" s="9">
        <f>L335+M335+N335</f>
        <v>313228035</v>
      </c>
      <c r="P335" s="47">
        <f>O335*E335/1000</f>
        <v>4012451.12835</v>
      </c>
      <c r="Q335" s="9">
        <v>6815623400</v>
      </c>
      <c r="R335" s="10">
        <v>95.40430000000001</v>
      </c>
      <c r="S335" s="10">
        <v>4.5957</v>
      </c>
      <c r="T335" s="41"/>
      <c r="U335" s="11">
        <f>IF(I335=1,O335,0)</f>
        <v>0</v>
      </c>
      <c r="V335" s="48">
        <f>E335*U335/1000</f>
        <v>0</v>
      </c>
      <c r="W335" s="49">
        <f>IF(I335=1,J335,0)</f>
        <v>0</v>
      </c>
      <c r="X335" s="48">
        <f>W335*C335/1000</f>
        <v>0</v>
      </c>
      <c r="Y335" s="50"/>
      <c r="Z335" s="49">
        <f>IF(I335=0,O335,0)</f>
        <v>313228035</v>
      </c>
      <c r="AA335" s="49">
        <f>Z335*E335/1000</f>
        <v>4012451.12835</v>
      </c>
      <c r="AB335" s="49">
        <f>IF(I335=0,J335,0)</f>
        <v>6502395365</v>
      </c>
      <c r="AC335" s="51">
        <f>AB335*C335/1000</f>
        <v>83295684.62565</v>
      </c>
      <c r="AD335" s="52"/>
      <c r="AE335" s="53"/>
      <c r="AF335" s="11"/>
      <c r="AG335" s="11"/>
      <c r="AH335" s="11"/>
      <c r="AI335" s="11"/>
      <c r="AJ335" s="11"/>
      <c r="AK335" s="11"/>
      <c r="AL335" s="11"/>
      <c r="AM335" s="11"/>
    </row>
    <row r="336" ht="15" customHeight="1">
      <c r="A336" t="s" s="6">
        <v>684</v>
      </c>
      <c r="B336" t="s" s="6">
        <v>18</v>
      </c>
      <c r="C336" s="7">
        <v>8.48</v>
      </c>
      <c r="D336" s="7">
        <v>0</v>
      </c>
      <c r="E336" s="7">
        <v>8.48</v>
      </c>
      <c r="F336" s="7">
        <v>8.48</v>
      </c>
      <c r="G336" s="7">
        <v>8.48</v>
      </c>
      <c r="H336" s="7"/>
      <c r="I336" s="8">
        <f>IF(C336=E336,0,1)</f>
        <v>0</v>
      </c>
      <c r="J336" s="9">
        <v>3723707143</v>
      </c>
      <c r="K336" s="9">
        <f>J336*C336/1000</f>
        <v>31577036.57264</v>
      </c>
      <c r="L336" s="9">
        <v>203451367</v>
      </c>
      <c r="M336" s="9">
        <v>19286810</v>
      </c>
      <c r="N336" s="9">
        <v>103126410</v>
      </c>
      <c r="O336" s="9">
        <f>L336+M336+N336</f>
        <v>325864587</v>
      </c>
      <c r="P336" s="47">
        <f>O336*E336/1000</f>
        <v>2763331.69776</v>
      </c>
      <c r="Q336" s="9">
        <v>4049571730</v>
      </c>
      <c r="R336" s="10">
        <v>91.95310000000001</v>
      </c>
      <c r="S336" s="10">
        <v>8.046900000000001</v>
      </c>
      <c r="T336" s="41"/>
      <c r="U336" s="11">
        <f>IF(I336=1,O336,0)</f>
        <v>0</v>
      </c>
      <c r="V336" s="48">
        <f>E336*U336/1000</f>
        <v>0</v>
      </c>
      <c r="W336" s="49">
        <f>IF(I336=1,J336,0)</f>
        <v>0</v>
      </c>
      <c r="X336" s="48">
        <f>W336*C336/1000</f>
        <v>0</v>
      </c>
      <c r="Y336" s="50"/>
      <c r="Z336" s="49">
        <f>IF(I336=0,O336,0)</f>
        <v>325864587</v>
      </c>
      <c r="AA336" s="49">
        <f>Z336*E336/1000</f>
        <v>2763331.69776</v>
      </c>
      <c r="AB336" s="49">
        <f>IF(I336=0,J336,0)</f>
        <v>3723707143</v>
      </c>
      <c r="AC336" s="51">
        <f>AB336*C336/1000</f>
        <v>31577036.57264</v>
      </c>
      <c r="AD336" s="52"/>
      <c r="AE336" s="53"/>
      <c r="AF336" s="11"/>
      <c r="AG336" s="11"/>
      <c r="AH336" s="11"/>
      <c r="AI336" s="11"/>
      <c r="AJ336" s="11"/>
      <c r="AK336" s="11"/>
      <c r="AL336" s="11"/>
      <c r="AM336" s="11"/>
    </row>
    <row r="337" ht="15" customHeight="1">
      <c r="A337" t="s" s="6">
        <v>686</v>
      </c>
      <c r="B337" t="s" s="6">
        <v>18</v>
      </c>
      <c r="C337" s="7">
        <v>14.83</v>
      </c>
      <c r="D337" s="7">
        <v>0</v>
      </c>
      <c r="E337" s="7">
        <v>28.99</v>
      </c>
      <c r="F337" s="7">
        <v>28.99</v>
      </c>
      <c r="G337" s="7">
        <v>28.99</v>
      </c>
      <c r="H337" s="7"/>
      <c r="I337" s="8">
        <f>IF(C337=E337,0,1)</f>
        <v>1</v>
      </c>
      <c r="J337" s="9">
        <v>4283363617</v>
      </c>
      <c r="K337" s="9">
        <f>J337*C337/1000</f>
        <v>63522282.44011</v>
      </c>
      <c r="L337" s="9">
        <v>556387365</v>
      </c>
      <c r="M337" s="9">
        <v>117194550</v>
      </c>
      <c r="N337" s="9">
        <v>122267730</v>
      </c>
      <c r="O337" s="9">
        <f>L337+M337+N337</f>
        <v>795849645</v>
      </c>
      <c r="P337" s="47">
        <f>O337*E337/1000</f>
        <v>23071681.20855</v>
      </c>
      <c r="Q337" s="9">
        <v>5079213262</v>
      </c>
      <c r="R337" s="10">
        <v>84.3312</v>
      </c>
      <c r="S337" s="10">
        <v>15.6688</v>
      </c>
      <c r="T337" s="41"/>
      <c r="U337" s="11">
        <f>IF(I337=1,O337,0)</f>
        <v>795849645</v>
      </c>
      <c r="V337" s="48">
        <f>E337*U337/1000</f>
        <v>23071681.20855</v>
      </c>
      <c r="W337" s="49">
        <f>IF(I337=1,J337,0)</f>
        <v>4283363617</v>
      </c>
      <c r="X337" s="48">
        <f>W337*C337/1000</f>
        <v>63522282.44011</v>
      </c>
      <c r="Y337" s="50"/>
      <c r="Z337" s="49">
        <f>IF(I337=0,O337,0)</f>
        <v>0</v>
      </c>
      <c r="AA337" s="49">
        <f>Z337*E337/1000</f>
        <v>0</v>
      </c>
      <c r="AB337" s="49">
        <f>IF(I337=0,J337,0)</f>
        <v>0</v>
      </c>
      <c r="AC337" s="51">
        <f>AB337*C337/1000</f>
        <v>0</v>
      </c>
      <c r="AD337" s="52"/>
      <c r="AE337" s="53"/>
      <c r="AF337" s="11"/>
      <c r="AG337" s="11"/>
      <c r="AH337" s="11"/>
      <c r="AI337" s="11"/>
      <c r="AJ337" s="11"/>
      <c r="AK337" s="11"/>
      <c r="AL337" s="11"/>
      <c r="AM337" s="11"/>
    </row>
    <row r="338" ht="15" customHeight="1">
      <c r="A338" t="s" s="6">
        <v>688</v>
      </c>
      <c r="B338" t="s" s="6">
        <v>18</v>
      </c>
      <c r="C338" s="7">
        <v>11.46</v>
      </c>
      <c r="D338" s="7">
        <v>0</v>
      </c>
      <c r="E338" s="7">
        <v>18.36</v>
      </c>
      <c r="F338" s="7">
        <v>18.36</v>
      </c>
      <c r="G338" s="7">
        <v>18.36</v>
      </c>
      <c r="H338" s="7"/>
      <c r="I338" s="8">
        <f>IF(C338=E338,0,1)</f>
        <v>1</v>
      </c>
      <c r="J338" s="9">
        <v>8739668256</v>
      </c>
      <c r="K338" s="9">
        <f>J338*C338/1000</f>
        <v>100156598.21376</v>
      </c>
      <c r="L338" s="9">
        <v>776463904</v>
      </c>
      <c r="M338" s="9">
        <v>352773000</v>
      </c>
      <c r="N338" s="9">
        <v>258712110</v>
      </c>
      <c r="O338" s="9">
        <f>L338+M338+N338</f>
        <v>1387949014</v>
      </c>
      <c r="P338" s="47">
        <f>O338*E338/1000</f>
        <v>25482743.89704</v>
      </c>
      <c r="Q338" s="9">
        <v>10127617270</v>
      </c>
      <c r="R338" s="10">
        <v>86.2954</v>
      </c>
      <c r="S338" s="10">
        <v>13.7046</v>
      </c>
      <c r="T338" s="41"/>
      <c r="U338" s="11">
        <f>IF(I338=1,O338,0)</f>
        <v>1387949014</v>
      </c>
      <c r="V338" s="48">
        <f>E338*U338/1000</f>
        <v>25482743.89704</v>
      </c>
      <c r="W338" s="49">
        <f>IF(I338=1,J338,0)</f>
        <v>8739668256</v>
      </c>
      <c r="X338" s="48">
        <f>W338*C338/1000</f>
        <v>100156598.21376</v>
      </c>
      <c r="Y338" s="50"/>
      <c r="Z338" s="49">
        <f>IF(I338=0,O338,0)</f>
        <v>0</v>
      </c>
      <c r="AA338" s="49">
        <f>Z338*E338/1000</f>
        <v>0</v>
      </c>
      <c r="AB338" s="49">
        <f>IF(I338=0,J338,0)</f>
        <v>0</v>
      </c>
      <c r="AC338" s="51">
        <f>AB338*C338/1000</f>
        <v>0</v>
      </c>
      <c r="AD338" s="52"/>
      <c r="AE338" s="53"/>
      <c r="AF338" s="11"/>
      <c r="AG338" s="11"/>
      <c r="AH338" s="11"/>
      <c r="AI338" s="11"/>
      <c r="AJ338" s="11"/>
      <c r="AK338" s="11"/>
      <c r="AL338" s="11"/>
      <c r="AM338" s="11"/>
    </row>
    <row r="339" ht="15" customHeight="1">
      <c r="A339" t="s" s="6">
        <v>690</v>
      </c>
      <c r="B339" t="s" s="6">
        <v>18</v>
      </c>
      <c r="C339" s="7">
        <v>13.71</v>
      </c>
      <c r="D339" s="7">
        <v>13.71</v>
      </c>
      <c r="E339" s="7">
        <v>13.71</v>
      </c>
      <c r="F339" s="7">
        <v>13.71</v>
      </c>
      <c r="G339" s="7">
        <v>13.71</v>
      </c>
      <c r="H339" s="7"/>
      <c r="I339" s="8">
        <f>IF(C339=E339,0,1)</f>
        <v>0</v>
      </c>
      <c r="J339" s="9">
        <v>257725435</v>
      </c>
      <c r="K339" s="9">
        <f>J339*C339/1000</f>
        <v>3533415.71385</v>
      </c>
      <c r="L339" s="9">
        <v>26247977</v>
      </c>
      <c r="M339" s="9">
        <v>24161300</v>
      </c>
      <c r="N339" s="9">
        <v>15384029</v>
      </c>
      <c r="O339" s="9">
        <f>L339+M339+N339</f>
        <v>65793306</v>
      </c>
      <c r="P339" s="47">
        <f>O339*E339/1000</f>
        <v>902026.22526</v>
      </c>
      <c r="Q339" s="9">
        <v>326913014</v>
      </c>
      <c r="R339" s="10">
        <v>79.87439999999999</v>
      </c>
      <c r="S339" s="10">
        <v>20.1256</v>
      </c>
      <c r="T339" s="41"/>
      <c r="U339" s="11">
        <f>IF(I339=1,O339,0)</f>
        <v>0</v>
      </c>
      <c r="V339" s="48">
        <f>E339*U339/1000</f>
        <v>0</v>
      </c>
      <c r="W339" s="49">
        <f>IF(I339=1,J339,0)</f>
        <v>0</v>
      </c>
      <c r="X339" s="48">
        <f>W339*C339/1000</f>
        <v>0</v>
      </c>
      <c r="Y339" s="50"/>
      <c r="Z339" s="49">
        <f>IF(I339=0,O339,0)</f>
        <v>65793306</v>
      </c>
      <c r="AA339" s="49">
        <f>Z339*E339/1000</f>
        <v>902026.22526</v>
      </c>
      <c r="AB339" s="49">
        <f>IF(I339=0,J339,0)</f>
        <v>257725435</v>
      </c>
      <c r="AC339" s="51">
        <f>AB339*C339/1000</f>
        <v>3533415.71385</v>
      </c>
      <c r="AD339" s="52"/>
      <c r="AE339" s="53"/>
      <c r="AF339" s="11"/>
      <c r="AG339" s="11"/>
      <c r="AH339" s="11"/>
      <c r="AI339" s="11"/>
      <c r="AJ339" s="11"/>
      <c r="AK339" s="11"/>
      <c r="AL339" s="11"/>
      <c r="AM339" s="11"/>
    </row>
    <row r="340" ht="15" customHeight="1">
      <c r="A340" t="s" s="6">
        <v>692</v>
      </c>
      <c r="B340" t="s" s="6">
        <v>18</v>
      </c>
      <c r="C340" s="7">
        <v>14.56</v>
      </c>
      <c r="D340" s="7">
        <v>0</v>
      </c>
      <c r="E340" s="7">
        <v>14.56</v>
      </c>
      <c r="F340" s="7">
        <v>14.56</v>
      </c>
      <c r="G340" s="7">
        <v>14.56</v>
      </c>
      <c r="H340" s="7"/>
      <c r="I340" s="8">
        <f>IF(C340=E340,0,1)</f>
        <v>0</v>
      </c>
      <c r="J340" s="9">
        <v>1816440717</v>
      </c>
      <c r="K340" s="9">
        <f>J340*C340/1000</f>
        <v>26447376.83952</v>
      </c>
      <c r="L340" s="9">
        <v>101920205</v>
      </c>
      <c r="M340" s="9">
        <v>25329423</v>
      </c>
      <c r="N340" s="9">
        <v>87017006</v>
      </c>
      <c r="O340" s="9">
        <f>L340+M340+N340</f>
        <v>214266634</v>
      </c>
      <c r="P340" s="47">
        <f>O340*E340/1000</f>
        <v>3119722.19104</v>
      </c>
      <c r="Q340" s="9">
        <v>2030707351</v>
      </c>
      <c r="R340" s="10">
        <v>89.4487</v>
      </c>
      <c r="S340" s="10">
        <v>10.5513</v>
      </c>
      <c r="T340" s="41"/>
      <c r="U340" s="11">
        <f>IF(I340=1,O340,0)</f>
        <v>0</v>
      </c>
      <c r="V340" s="48">
        <f>E340*U340/1000</f>
        <v>0</v>
      </c>
      <c r="W340" s="49">
        <f>IF(I340=1,J340,0)</f>
        <v>0</v>
      </c>
      <c r="X340" s="48">
        <f>W340*C340/1000</f>
        <v>0</v>
      </c>
      <c r="Y340" s="50"/>
      <c r="Z340" s="49">
        <f>IF(I340=0,O340,0)</f>
        <v>214266634</v>
      </c>
      <c r="AA340" s="49">
        <f>Z340*E340/1000</f>
        <v>3119722.19104</v>
      </c>
      <c r="AB340" s="49">
        <f>IF(I340=0,J340,0)</f>
        <v>1816440717</v>
      </c>
      <c r="AC340" s="51">
        <f>AB340*C340/1000</f>
        <v>26447376.83952</v>
      </c>
      <c r="AD340" s="52"/>
      <c r="AE340" s="53"/>
      <c r="AF340" s="11"/>
      <c r="AG340" s="11"/>
      <c r="AH340" s="11"/>
      <c r="AI340" s="11"/>
      <c r="AJ340" s="11"/>
      <c r="AK340" s="11"/>
      <c r="AL340" s="11"/>
      <c r="AM340" s="11"/>
    </row>
    <row r="341" ht="15" customHeight="1">
      <c r="A341" t="s" s="6">
        <v>694</v>
      </c>
      <c r="B341" t="s" s="6">
        <v>18</v>
      </c>
      <c r="C341" s="7">
        <v>20.49</v>
      </c>
      <c r="D341" s="7">
        <v>0</v>
      </c>
      <c r="E341" s="7">
        <v>20.49</v>
      </c>
      <c r="F341" s="7">
        <v>20.49</v>
      </c>
      <c r="G341" s="7">
        <v>20.49</v>
      </c>
      <c r="H341" s="7"/>
      <c r="I341" s="8">
        <f>IF(C341=E341,0,1)</f>
        <v>0</v>
      </c>
      <c r="J341" s="9">
        <v>1828091807</v>
      </c>
      <c r="K341" s="9">
        <f>J341*C341/1000</f>
        <v>37457601.12543</v>
      </c>
      <c r="L341" s="9">
        <v>145779934</v>
      </c>
      <c r="M341" s="9">
        <v>32728500</v>
      </c>
      <c r="N341" s="9">
        <v>57040000</v>
      </c>
      <c r="O341" s="9">
        <f>L341+M341+N341</f>
        <v>235548434</v>
      </c>
      <c r="P341" s="47">
        <f>O341*E341/1000</f>
        <v>4826387.41266</v>
      </c>
      <c r="Q341" s="9">
        <v>2063640241</v>
      </c>
      <c r="R341" s="10">
        <v>88.58580000000001</v>
      </c>
      <c r="S341" s="10">
        <v>11.4142</v>
      </c>
      <c r="T341" s="41"/>
      <c r="U341" s="11">
        <f>IF(I341=1,O341,0)</f>
        <v>0</v>
      </c>
      <c r="V341" s="48">
        <f>E341*U341/1000</f>
        <v>0</v>
      </c>
      <c r="W341" s="49">
        <f>IF(I341=1,J341,0)</f>
        <v>0</v>
      </c>
      <c r="X341" s="48">
        <f>W341*C341/1000</f>
        <v>0</v>
      </c>
      <c r="Y341" s="50"/>
      <c r="Z341" s="49">
        <f>IF(I341=0,O341,0)</f>
        <v>235548434</v>
      </c>
      <c r="AA341" s="49">
        <f>Z341*E341/1000</f>
        <v>4826387.41266</v>
      </c>
      <c r="AB341" s="49">
        <f>IF(I341=0,J341,0)</f>
        <v>1828091807</v>
      </c>
      <c r="AC341" s="51">
        <f>AB341*C341/1000</f>
        <v>37457601.12543</v>
      </c>
      <c r="AD341" s="52"/>
      <c r="AE341" s="53"/>
      <c r="AF341" s="11"/>
      <c r="AG341" s="11"/>
      <c r="AH341" s="11"/>
      <c r="AI341" s="11"/>
      <c r="AJ341" s="11"/>
      <c r="AK341" s="11"/>
      <c r="AL341" s="11"/>
      <c r="AM341" s="11"/>
    </row>
    <row r="342" ht="15" customHeight="1">
      <c r="A342" t="s" s="6">
        <v>696</v>
      </c>
      <c r="B342" t="s" s="6">
        <v>18</v>
      </c>
      <c r="C342" s="7">
        <v>19.44</v>
      </c>
      <c r="D342" s="7">
        <v>0</v>
      </c>
      <c r="E342" s="7">
        <v>19.44</v>
      </c>
      <c r="F342" s="7">
        <v>19.44</v>
      </c>
      <c r="G342" s="7">
        <v>19.44</v>
      </c>
      <c r="H342" s="7"/>
      <c r="I342" s="8">
        <f>IF(C342=E342,0,1)</f>
        <v>0</v>
      </c>
      <c r="J342" s="9">
        <v>318719551</v>
      </c>
      <c r="K342" s="9">
        <f>J342*C342/1000</f>
        <v>6195908.07144</v>
      </c>
      <c r="L342" s="9">
        <v>18884216</v>
      </c>
      <c r="M342" s="9">
        <v>3044972</v>
      </c>
      <c r="N342" s="9">
        <v>12067507</v>
      </c>
      <c r="O342" s="9">
        <f>L342+M342+N342</f>
        <v>33996695</v>
      </c>
      <c r="P342" s="47">
        <f>O342*E342/1000</f>
        <v>660895.7508</v>
      </c>
      <c r="Q342" s="9">
        <v>352716246</v>
      </c>
      <c r="R342" s="10">
        <v>90.36150000000001</v>
      </c>
      <c r="S342" s="10">
        <v>9.638500000000001</v>
      </c>
      <c r="T342" s="41"/>
      <c r="U342" s="11">
        <f>IF(I342=1,O342,0)</f>
        <v>0</v>
      </c>
      <c r="V342" s="48">
        <f>E342*U342/1000</f>
        <v>0</v>
      </c>
      <c r="W342" s="49">
        <f>IF(I342=1,J342,0)</f>
        <v>0</v>
      </c>
      <c r="X342" s="48">
        <f>W342*C342/1000</f>
        <v>0</v>
      </c>
      <c r="Y342" s="50"/>
      <c r="Z342" s="49">
        <f>IF(I342=0,O342,0)</f>
        <v>33996695</v>
      </c>
      <c r="AA342" s="49">
        <f>Z342*E342/1000</f>
        <v>660895.7508</v>
      </c>
      <c r="AB342" s="49">
        <f>IF(I342=0,J342,0)</f>
        <v>318719551</v>
      </c>
      <c r="AC342" s="51">
        <f>AB342*C342/1000</f>
        <v>6195908.07144</v>
      </c>
      <c r="AD342" s="52"/>
      <c r="AE342" s="53"/>
      <c r="AF342" s="11"/>
      <c r="AG342" s="11"/>
      <c r="AH342" s="11"/>
      <c r="AI342" s="11"/>
      <c r="AJ342" s="11"/>
      <c r="AK342" s="11"/>
      <c r="AL342" s="11"/>
      <c r="AM342" s="11"/>
    </row>
    <row r="343" ht="15" customHeight="1">
      <c r="A343" t="s" s="6">
        <v>698</v>
      </c>
      <c r="B343" t="s" s="6">
        <v>18</v>
      </c>
      <c r="C343" s="7">
        <v>16.92</v>
      </c>
      <c r="D343" s="7">
        <v>0</v>
      </c>
      <c r="E343" s="7">
        <v>16.92</v>
      </c>
      <c r="F343" s="7">
        <v>16.92</v>
      </c>
      <c r="G343" s="7">
        <v>16.92</v>
      </c>
      <c r="H343" s="7"/>
      <c r="I343" s="8">
        <f>IF(C343=E343,0,1)</f>
        <v>0</v>
      </c>
      <c r="J343" s="9">
        <v>978754312</v>
      </c>
      <c r="K343" s="9">
        <f>J343*C343/1000</f>
        <v>16560522.95904</v>
      </c>
      <c r="L343" s="9">
        <v>89248864</v>
      </c>
      <c r="M343" s="9">
        <v>9640900</v>
      </c>
      <c r="N343" s="9">
        <v>24776048</v>
      </c>
      <c r="O343" s="9">
        <f>L343+M343+N343</f>
        <v>123665812</v>
      </c>
      <c r="P343" s="47">
        <f>O343*E343/1000</f>
        <v>2092425.53904</v>
      </c>
      <c r="Q343" s="9">
        <v>1102420124</v>
      </c>
      <c r="R343" s="10">
        <v>88.78230000000001</v>
      </c>
      <c r="S343" s="10">
        <v>11.2177</v>
      </c>
      <c r="T343" s="41"/>
      <c r="U343" s="11">
        <f>IF(I343=1,O343,0)</f>
        <v>0</v>
      </c>
      <c r="V343" s="48">
        <f>E343*U343/1000</f>
        <v>0</v>
      </c>
      <c r="W343" s="49">
        <f>IF(I343=1,J343,0)</f>
        <v>0</v>
      </c>
      <c r="X343" s="48">
        <f>W343*C343/1000</f>
        <v>0</v>
      </c>
      <c r="Y343" s="50"/>
      <c r="Z343" s="49">
        <f>IF(I343=0,O343,0)</f>
        <v>123665812</v>
      </c>
      <c r="AA343" s="49">
        <f>Z343*E343/1000</f>
        <v>2092425.53904</v>
      </c>
      <c r="AB343" s="49">
        <f>IF(I343=0,J343,0)</f>
        <v>978754312</v>
      </c>
      <c r="AC343" s="51">
        <f>AB343*C343/1000</f>
        <v>16560522.95904</v>
      </c>
      <c r="AD343" s="52"/>
      <c r="AE343" s="53"/>
      <c r="AF343" s="11"/>
      <c r="AG343" s="11"/>
      <c r="AH343" s="11"/>
      <c r="AI343" s="11"/>
      <c r="AJ343" s="11"/>
      <c r="AK343" s="11"/>
      <c r="AL343" s="11"/>
      <c r="AM343" s="11"/>
    </row>
    <row r="344" ht="15" customHeight="1">
      <c r="A344" t="s" s="6">
        <v>700</v>
      </c>
      <c r="B344" t="s" s="6">
        <v>18</v>
      </c>
      <c r="C344" s="7">
        <v>13.03</v>
      </c>
      <c r="D344" s="7">
        <v>0</v>
      </c>
      <c r="E344" s="7">
        <v>30.06</v>
      </c>
      <c r="F344" s="7">
        <v>30.06</v>
      </c>
      <c r="G344" s="7">
        <v>30.06</v>
      </c>
      <c r="H344" s="7"/>
      <c r="I344" s="8">
        <f>IF(C344=E344,0,1)</f>
        <v>1</v>
      </c>
      <c r="J344" s="9">
        <v>4170806153</v>
      </c>
      <c r="K344" s="9">
        <f>J344*C344/1000</f>
        <v>54345604.17359</v>
      </c>
      <c r="L344" s="9">
        <v>192127690</v>
      </c>
      <c r="M344" s="9">
        <v>955942832</v>
      </c>
      <c r="N344" s="9">
        <v>193576910</v>
      </c>
      <c r="O344" s="9">
        <f>L344+M344+N344</f>
        <v>1341647432</v>
      </c>
      <c r="P344" s="47">
        <f>O344*E344/1000</f>
        <v>40329921.80592</v>
      </c>
      <c r="Q344" s="9">
        <v>5512453585</v>
      </c>
      <c r="R344" s="10">
        <v>75.6615</v>
      </c>
      <c r="S344" s="10">
        <v>24.3385</v>
      </c>
      <c r="T344" s="41"/>
      <c r="U344" s="11">
        <f>IF(I344=1,O344,0)</f>
        <v>1341647432</v>
      </c>
      <c r="V344" s="48">
        <f>E344*U344/1000</f>
        <v>40329921.80592</v>
      </c>
      <c r="W344" s="49">
        <f>IF(I344=1,J344,0)</f>
        <v>4170806153</v>
      </c>
      <c r="X344" s="48">
        <f>W344*C344/1000</f>
        <v>54345604.17359</v>
      </c>
      <c r="Y344" s="50"/>
      <c r="Z344" s="49">
        <f>IF(I344=0,O344,0)</f>
        <v>0</v>
      </c>
      <c r="AA344" s="49">
        <f>Z344*E344/1000</f>
        <v>0</v>
      </c>
      <c r="AB344" s="49">
        <f>IF(I344=0,J344,0)</f>
        <v>0</v>
      </c>
      <c r="AC344" s="51">
        <f>AB344*C344/1000</f>
        <v>0</v>
      </c>
      <c r="AD344" s="52"/>
      <c r="AE344" s="53"/>
      <c r="AF344" s="11"/>
      <c r="AG344" s="11"/>
      <c r="AH344" s="11"/>
      <c r="AI344" s="11"/>
      <c r="AJ344" s="11"/>
      <c r="AK344" s="11"/>
      <c r="AL344" s="11"/>
      <c r="AM344" s="11"/>
    </row>
    <row r="345" ht="15" customHeight="1">
      <c r="A345" t="s" s="6">
        <v>702</v>
      </c>
      <c r="B345" t="s" s="6">
        <v>18</v>
      </c>
      <c r="C345" s="7">
        <v>15.11</v>
      </c>
      <c r="D345" s="7">
        <v>0</v>
      </c>
      <c r="E345" s="7">
        <v>15.11</v>
      </c>
      <c r="F345" s="7">
        <v>15.11</v>
      </c>
      <c r="G345" s="7">
        <v>15.11</v>
      </c>
      <c r="H345" s="7"/>
      <c r="I345" s="8">
        <f>IF(C345=E345,0,1)</f>
        <v>0</v>
      </c>
      <c r="J345" s="9">
        <v>825714959</v>
      </c>
      <c r="K345" s="9">
        <f>J345*C345/1000</f>
        <v>12476553.03049</v>
      </c>
      <c r="L345" s="9">
        <v>39953736</v>
      </c>
      <c r="M345" s="9">
        <v>14390200</v>
      </c>
      <c r="N345" s="9">
        <v>30974051</v>
      </c>
      <c r="O345" s="9">
        <f>L345+M345+N345</f>
        <v>85317987</v>
      </c>
      <c r="P345" s="47">
        <f>O345*E345/1000</f>
        <v>1289154.78357</v>
      </c>
      <c r="Q345" s="9">
        <v>911032946</v>
      </c>
      <c r="R345" s="10">
        <v>90.63500000000001</v>
      </c>
      <c r="S345" s="10">
        <v>9.365</v>
      </c>
      <c r="T345" s="41"/>
      <c r="U345" s="11">
        <f>IF(I345=1,O345,0)</f>
        <v>0</v>
      </c>
      <c r="V345" s="48">
        <f>E345*U345/1000</f>
        <v>0</v>
      </c>
      <c r="W345" s="49">
        <f>IF(I345=1,J345,0)</f>
        <v>0</v>
      </c>
      <c r="X345" s="48">
        <f>W345*C345/1000</f>
        <v>0</v>
      </c>
      <c r="Y345" s="50"/>
      <c r="Z345" s="49">
        <f>IF(I345=0,O345,0)</f>
        <v>85317987</v>
      </c>
      <c r="AA345" s="49">
        <f>Z345*E345/1000</f>
        <v>1289154.78357</v>
      </c>
      <c r="AB345" s="49">
        <f>IF(I345=0,J345,0)</f>
        <v>825714959</v>
      </c>
      <c r="AC345" s="51">
        <f>AB345*C345/1000</f>
        <v>12476553.03049</v>
      </c>
      <c r="AD345" s="52"/>
      <c r="AE345" s="53"/>
      <c r="AF345" s="11"/>
      <c r="AG345" s="11"/>
      <c r="AH345" s="11"/>
      <c r="AI345" s="11"/>
      <c r="AJ345" s="11"/>
      <c r="AK345" s="11"/>
      <c r="AL345" s="11"/>
      <c r="AM345" s="11"/>
    </row>
    <row r="346" ht="15" customHeight="1">
      <c r="A346" t="s" s="6">
        <v>704</v>
      </c>
      <c r="B346" t="s" s="6">
        <v>18</v>
      </c>
      <c r="C346" s="7">
        <v>12.51</v>
      </c>
      <c r="D346" s="7">
        <v>0</v>
      </c>
      <c r="E346" s="7">
        <v>11.89</v>
      </c>
      <c r="F346" s="7">
        <v>11.89</v>
      </c>
      <c r="G346" s="7">
        <v>11.89</v>
      </c>
      <c r="H346" s="7"/>
      <c r="I346" s="8">
        <f>IF(C346=E346,0,1)</f>
        <v>1</v>
      </c>
      <c r="J346" s="9">
        <v>8585370522</v>
      </c>
      <c r="K346" s="9">
        <f>J346*C346/1000</f>
        <v>107402985.23022</v>
      </c>
      <c r="L346" s="9">
        <v>265934845</v>
      </c>
      <c r="M346" s="9">
        <v>36903800</v>
      </c>
      <c r="N346" s="9">
        <v>95124980</v>
      </c>
      <c r="O346" s="9">
        <f>L346+M346+N346</f>
        <v>397963625</v>
      </c>
      <c r="P346" s="47">
        <f>O346*E346/1000</f>
        <v>4731787.50125</v>
      </c>
      <c r="Q346" s="9">
        <v>8983334147</v>
      </c>
      <c r="R346" s="10">
        <v>95.56999999999999</v>
      </c>
      <c r="S346" s="10">
        <v>4.43</v>
      </c>
      <c r="T346" s="41"/>
      <c r="U346" s="11">
        <f>IF(I346=1,O346,0)</f>
        <v>397963625</v>
      </c>
      <c r="V346" s="48">
        <f>E346*U346/1000</f>
        <v>4731787.50125</v>
      </c>
      <c r="W346" s="49">
        <f>IF(I346=1,J346,0)</f>
        <v>8585370522</v>
      </c>
      <c r="X346" s="48">
        <f>W346*C346/1000</f>
        <v>107402985.23022</v>
      </c>
      <c r="Y346" s="50"/>
      <c r="Z346" s="49">
        <f>IF(I346=0,O346,0)</f>
        <v>0</v>
      </c>
      <c r="AA346" s="49">
        <f>Z346*E346/1000</f>
        <v>0</v>
      </c>
      <c r="AB346" s="49">
        <f>IF(I346=0,J346,0)</f>
        <v>0</v>
      </c>
      <c r="AC346" s="51">
        <f>AB346*C346/1000</f>
        <v>0</v>
      </c>
      <c r="AD346" s="52"/>
      <c r="AE346" s="53"/>
      <c r="AF346" s="11"/>
      <c r="AG346" s="11"/>
      <c r="AH346" s="11"/>
      <c r="AI346" s="11"/>
      <c r="AJ346" s="11"/>
      <c r="AK346" s="11"/>
      <c r="AL346" s="11"/>
      <c r="AM346" s="11"/>
    </row>
    <row r="347" ht="15" customHeight="1">
      <c r="A347" t="s" s="6">
        <v>706</v>
      </c>
      <c r="B347" t="s" s="6">
        <v>18</v>
      </c>
      <c r="C347" s="7">
        <v>13.15</v>
      </c>
      <c r="D347" s="7">
        <v>0</v>
      </c>
      <c r="E347" s="7">
        <v>13.15</v>
      </c>
      <c r="F347" s="7">
        <v>13.15</v>
      </c>
      <c r="G347" s="7">
        <v>13.15</v>
      </c>
      <c r="H347" s="7"/>
      <c r="I347" s="8">
        <f>IF(C347=E347,0,1)</f>
        <v>0</v>
      </c>
      <c r="J347" s="9">
        <v>117150425</v>
      </c>
      <c r="K347" s="9">
        <f>J347*C347/1000</f>
        <v>1540528.08875</v>
      </c>
      <c r="L347" s="9">
        <v>1320397</v>
      </c>
      <c r="M347" s="9">
        <v>1099500</v>
      </c>
      <c r="N347" s="9">
        <v>14634786</v>
      </c>
      <c r="O347" s="9">
        <f>L347+M347+N347</f>
        <v>17054683</v>
      </c>
      <c r="P347" s="47">
        <f>O347*E347/1000</f>
        <v>224269.08145</v>
      </c>
      <c r="Q347" s="9">
        <v>134205108</v>
      </c>
      <c r="R347" s="10">
        <v>87.2921</v>
      </c>
      <c r="S347" s="10">
        <v>12.7079</v>
      </c>
      <c r="T347" s="41"/>
      <c r="U347" s="11">
        <f>IF(I347=1,O347,0)</f>
        <v>0</v>
      </c>
      <c r="V347" s="48">
        <f>E347*U347/1000</f>
        <v>0</v>
      </c>
      <c r="W347" s="49">
        <f>IF(I347=1,J347,0)</f>
        <v>0</v>
      </c>
      <c r="X347" s="48">
        <f>W347*C347/1000</f>
        <v>0</v>
      </c>
      <c r="Y347" s="50"/>
      <c r="Z347" s="49">
        <f>IF(I347=0,O347,0)</f>
        <v>17054683</v>
      </c>
      <c r="AA347" s="49">
        <f>Z347*E347/1000</f>
        <v>224269.08145</v>
      </c>
      <c r="AB347" s="49">
        <f>IF(I347=0,J347,0)</f>
        <v>117150425</v>
      </c>
      <c r="AC347" s="51">
        <f>AB347*C347/1000</f>
        <v>1540528.08875</v>
      </c>
      <c r="AD347" s="52"/>
      <c r="AE347" s="53"/>
      <c r="AF347" s="11"/>
      <c r="AG347" s="11"/>
      <c r="AH347" s="11"/>
      <c r="AI347" s="11"/>
      <c r="AJ347" s="11"/>
      <c r="AK347" s="11"/>
      <c r="AL347" s="11"/>
      <c r="AM347" s="11"/>
    </row>
    <row r="348" ht="15" customHeight="1">
      <c r="A348" t="s" s="6">
        <v>708</v>
      </c>
      <c r="B348" t="s" s="6">
        <v>18</v>
      </c>
      <c r="C348" s="7">
        <v>11.76</v>
      </c>
      <c r="D348" s="7">
        <v>11.76</v>
      </c>
      <c r="E348" s="7">
        <v>11.76</v>
      </c>
      <c r="F348" s="7">
        <v>11.76</v>
      </c>
      <c r="G348" s="7">
        <v>11.76</v>
      </c>
      <c r="H348" s="7"/>
      <c r="I348" s="8">
        <f>IF(C348=E348,0,1)</f>
        <v>0</v>
      </c>
      <c r="J348" s="9">
        <v>2842809341</v>
      </c>
      <c r="K348" s="9">
        <f>J348*C348/1000</f>
        <v>33431437.85016</v>
      </c>
      <c r="L348" s="9">
        <v>138643144</v>
      </c>
      <c r="M348" s="9">
        <v>4950300</v>
      </c>
      <c r="N348" s="9">
        <v>47337550</v>
      </c>
      <c r="O348" s="9">
        <f>L348+M348+N348</f>
        <v>190930994</v>
      </c>
      <c r="P348" s="47">
        <f>O348*E348/1000</f>
        <v>2245348.48944</v>
      </c>
      <c r="Q348" s="9">
        <v>3033831935</v>
      </c>
      <c r="R348" s="10">
        <v>93.70659999999999</v>
      </c>
      <c r="S348" s="10">
        <v>6.2934</v>
      </c>
      <c r="T348" s="41"/>
      <c r="U348" s="11">
        <f>IF(I348=1,O348,0)</f>
        <v>0</v>
      </c>
      <c r="V348" s="48">
        <f>E348*U348/1000</f>
        <v>0</v>
      </c>
      <c r="W348" s="49">
        <f>IF(I348=1,J348,0)</f>
        <v>0</v>
      </c>
      <c r="X348" s="48">
        <f>W348*C348/1000</f>
        <v>0</v>
      </c>
      <c r="Y348" s="50"/>
      <c r="Z348" s="49">
        <f>IF(I348=0,O348,0)</f>
        <v>190930994</v>
      </c>
      <c r="AA348" s="49">
        <f>Z348*E348/1000</f>
        <v>2245348.48944</v>
      </c>
      <c r="AB348" s="49">
        <f>IF(I348=0,J348,0)</f>
        <v>2842809341</v>
      </c>
      <c r="AC348" s="51">
        <f>AB348*C348/1000</f>
        <v>33431437.85016</v>
      </c>
      <c r="AD348" s="52"/>
      <c r="AE348" s="53"/>
      <c r="AF348" s="11"/>
      <c r="AG348" s="11"/>
      <c r="AH348" s="11"/>
      <c r="AI348" s="11"/>
      <c r="AJ348" s="11"/>
      <c r="AK348" s="11"/>
      <c r="AL348" s="11"/>
      <c r="AM348" s="11"/>
    </row>
    <row r="349" ht="15" customHeight="1">
      <c r="A349" t="s" s="6">
        <v>710</v>
      </c>
      <c r="B349" t="s" s="6">
        <v>18</v>
      </c>
      <c r="C349" s="7">
        <v>9.34</v>
      </c>
      <c r="D349" s="7">
        <v>0</v>
      </c>
      <c r="E349" s="7">
        <v>22.77</v>
      </c>
      <c r="F349" s="7">
        <v>22.77</v>
      </c>
      <c r="G349" s="7">
        <v>22.77</v>
      </c>
      <c r="H349" s="7"/>
      <c r="I349" s="8">
        <f>IF(C349=E349,0,1)</f>
        <v>1</v>
      </c>
      <c r="J349" s="9">
        <v>6856713656</v>
      </c>
      <c r="K349" s="9">
        <f>J349*C349/1000</f>
        <v>64041705.54704</v>
      </c>
      <c r="L349" s="9">
        <v>1087617097</v>
      </c>
      <c r="M349" s="9">
        <v>994906189</v>
      </c>
      <c r="N349" s="9">
        <v>496493850</v>
      </c>
      <c r="O349" s="9">
        <f>L349+M349+N349</f>
        <v>2579017136</v>
      </c>
      <c r="P349" s="47">
        <f>O349*E349/1000</f>
        <v>58724220.18672</v>
      </c>
      <c r="Q349" s="9">
        <v>9435730792</v>
      </c>
      <c r="R349" s="10">
        <v>72.6675</v>
      </c>
      <c r="S349" s="10">
        <v>27.3325</v>
      </c>
      <c r="T349" s="41"/>
      <c r="U349" s="11">
        <f>IF(I349=1,O349,0)</f>
        <v>2579017136</v>
      </c>
      <c r="V349" s="48">
        <f>E349*U349/1000</f>
        <v>58724220.18672</v>
      </c>
      <c r="W349" s="49">
        <f>IF(I349=1,J349,0)</f>
        <v>6856713656</v>
      </c>
      <c r="X349" s="48">
        <f>W349*C349/1000</f>
        <v>64041705.54704</v>
      </c>
      <c r="Y349" s="50"/>
      <c r="Z349" s="49">
        <f>IF(I349=0,O349,0)</f>
        <v>0</v>
      </c>
      <c r="AA349" s="49">
        <f>Z349*E349/1000</f>
        <v>0</v>
      </c>
      <c r="AB349" s="49">
        <f>IF(I349=0,J349,0)</f>
        <v>0</v>
      </c>
      <c r="AC349" s="51">
        <f>AB349*C349/1000</f>
        <v>0</v>
      </c>
      <c r="AD349" s="52"/>
      <c r="AE349" s="53"/>
      <c r="AF349" s="11"/>
      <c r="AG349" s="11"/>
      <c r="AH349" s="11"/>
      <c r="AI349" s="11"/>
      <c r="AJ349" s="11"/>
      <c r="AK349" s="11"/>
      <c r="AL349" s="11"/>
      <c r="AM349" s="11"/>
    </row>
    <row r="350" ht="15" customHeight="1">
      <c r="A350" t="s" s="6">
        <v>712</v>
      </c>
      <c r="B350" t="s" s="6">
        <v>18</v>
      </c>
      <c r="C350" s="7">
        <v>15.21</v>
      </c>
      <c r="D350" s="7">
        <v>0</v>
      </c>
      <c r="E350" s="7">
        <v>33.33</v>
      </c>
      <c r="F350" s="7">
        <v>33.33</v>
      </c>
      <c r="G350" s="7">
        <v>33.33</v>
      </c>
      <c r="H350" s="7"/>
      <c r="I350" s="8">
        <f>IF(C350=E350,0,1)</f>
        <v>1</v>
      </c>
      <c r="J350" s="9">
        <v>13858703672</v>
      </c>
      <c r="K350" s="9">
        <f>J350*C350/1000</f>
        <v>210790882.85112</v>
      </c>
      <c r="L350" s="9">
        <v>2476423002</v>
      </c>
      <c r="M350" s="9">
        <v>662915666</v>
      </c>
      <c r="N350" s="9">
        <v>936295900</v>
      </c>
      <c r="O350" s="9">
        <f>L350+M350+N350</f>
        <v>4075634568</v>
      </c>
      <c r="P350" s="47">
        <f>O350*E350/1000</f>
        <v>135840900.15144</v>
      </c>
      <c r="Q350" s="9">
        <v>17934338240</v>
      </c>
      <c r="R350" s="10">
        <v>77.2747</v>
      </c>
      <c r="S350" s="10">
        <v>22.7253</v>
      </c>
      <c r="T350" s="41"/>
      <c r="U350" s="11">
        <f>IF(I350=1,O350,0)</f>
        <v>4075634568</v>
      </c>
      <c r="V350" s="48">
        <f>E350*U350/1000</f>
        <v>135840900.15144</v>
      </c>
      <c r="W350" s="49">
        <f>IF(I350=1,J350,0)</f>
        <v>13858703672</v>
      </c>
      <c r="X350" s="48">
        <f>W350*C350/1000</f>
        <v>210790882.85112</v>
      </c>
      <c r="Y350" s="50"/>
      <c r="Z350" s="49">
        <f>IF(I350=0,O350,0)</f>
        <v>0</v>
      </c>
      <c r="AA350" s="49">
        <f>Z350*E350/1000</f>
        <v>0</v>
      </c>
      <c r="AB350" s="49">
        <f>IF(I350=0,J350,0)</f>
        <v>0</v>
      </c>
      <c r="AC350" s="51">
        <f>AB350*C350/1000</f>
        <v>0</v>
      </c>
      <c r="AD350" s="52"/>
      <c r="AE350" s="53"/>
      <c r="AF350" s="11"/>
      <c r="AG350" s="11"/>
      <c r="AH350" s="11"/>
      <c r="AI350" s="11"/>
      <c r="AJ350" s="11"/>
      <c r="AK350" s="11"/>
      <c r="AL350" s="11"/>
      <c r="AM350" s="11"/>
    </row>
    <row r="351" ht="15" customHeight="1">
      <c r="A351" t="s" s="6">
        <v>714</v>
      </c>
      <c r="B351" t="s" s="6">
        <v>18</v>
      </c>
      <c r="C351" s="7">
        <v>16.04</v>
      </c>
      <c r="D351" s="7">
        <v>0</v>
      </c>
      <c r="E351" s="7">
        <v>16.04</v>
      </c>
      <c r="F351" s="7">
        <v>16.04</v>
      </c>
      <c r="G351" s="7">
        <v>16.04</v>
      </c>
      <c r="H351" s="7"/>
      <c r="I351" s="8">
        <f>IF(C351=E351,0,1)</f>
        <v>0</v>
      </c>
      <c r="J351" s="9">
        <v>177938591</v>
      </c>
      <c r="K351" s="9">
        <f>J351*C351/1000</f>
        <v>2854134.99964</v>
      </c>
      <c r="L351" s="9">
        <v>5499758</v>
      </c>
      <c r="M351" s="9">
        <v>649140</v>
      </c>
      <c r="N351" s="9">
        <v>7805861</v>
      </c>
      <c r="O351" s="9">
        <f>L351+M351+N351</f>
        <v>13954759</v>
      </c>
      <c r="P351" s="47">
        <f>O351*E351/1000</f>
        <v>223834.33436</v>
      </c>
      <c r="Q351" s="9">
        <v>191893350</v>
      </c>
      <c r="R351" s="10">
        <v>92.72790000000001</v>
      </c>
      <c r="S351" s="10">
        <v>7.2721</v>
      </c>
      <c r="T351" s="41"/>
      <c r="U351" s="11">
        <f>IF(I351=1,O351,0)</f>
        <v>0</v>
      </c>
      <c r="V351" s="48">
        <f>E351*U351/1000</f>
        <v>0</v>
      </c>
      <c r="W351" s="49">
        <f>IF(I351=1,J351,0)</f>
        <v>0</v>
      </c>
      <c r="X351" s="48">
        <f>W351*C351/1000</f>
        <v>0</v>
      </c>
      <c r="Y351" s="50"/>
      <c r="Z351" s="49">
        <f>IF(I351=0,O351,0)</f>
        <v>13954759</v>
      </c>
      <c r="AA351" s="49">
        <f>Z351*E351/1000</f>
        <v>223834.33436</v>
      </c>
      <c r="AB351" s="49">
        <f>IF(I351=0,J351,0)</f>
        <v>177938591</v>
      </c>
      <c r="AC351" s="51">
        <f>AB351*C351/1000</f>
        <v>2854134.99964</v>
      </c>
      <c r="AD351" s="52"/>
      <c r="AE351" s="53"/>
      <c r="AF351" s="11"/>
      <c r="AG351" s="11"/>
      <c r="AH351" s="11"/>
      <c r="AI351" s="11"/>
      <c r="AJ351" s="11"/>
      <c r="AK351" s="11"/>
      <c r="AL351" s="11"/>
      <c r="AM351" s="11"/>
    </row>
    <row r="352" ht="15" customHeight="1">
      <c r="A352" t="s" s="6">
        <v>716</v>
      </c>
      <c r="B352" t="s" s="6">
        <v>18</v>
      </c>
      <c r="C352" s="7">
        <v>13.67</v>
      </c>
      <c r="D352" s="7">
        <v>0</v>
      </c>
      <c r="E352" s="7">
        <v>18.18</v>
      </c>
      <c r="F352" s="7">
        <v>18.18</v>
      </c>
      <c r="G352" s="7">
        <v>18.15</v>
      </c>
      <c r="H352" s="7"/>
      <c r="I352" s="8">
        <f>IF(C352=E352,0,1)</f>
        <v>1</v>
      </c>
      <c r="J352" s="9">
        <v>2137180003</v>
      </c>
      <c r="K352" s="9">
        <f>J352*C352/1000</f>
        <v>29215250.64101</v>
      </c>
      <c r="L352" s="9">
        <v>377633981</v>
      </c>
      <c r="M352" s="9">
        <v>44712600</v>
      </c>
      <c r="N352" s="9">
        <v>79779660</v>
      </c>
      <c r="O352" s="9">
        <f>L352+M352+N352</f>
        <v>502126241</v>
      </c>
      <c r="P352" s="47">
        <f>O352*E352/1000</f>
        <v>9128655.061380001</v>
      </c>
      <c r="Q352" s="9">
        <v>2639306244</v>
      </c>
      <c r="R352" s="10">
        <v>80.9751</v>
      </c>
      <c r="S352" s="10">
        <v>19.0249</v>
      </c>
      <c r="T352" s="41"/>
      <c r="U352" s="11">
        <f>IF(I352=1,O352,0)</f>
        <v>502126241</v>
      </c>
      <c r="V352" s="48">
        <f>E352*U352/1000</f>
        <v>9128655.061380001</v>
      </c>
      <c r="W352" s="49">
        <f>IF(I352=1,J352,0)</f>
        <v>2137180003</v>
      </c>
      <c r="X352" s="48">
        <f>W352*C352/1000</f>
        <v>29215250.64101</v>
      </c>
      <c r="Y352" s="50"/>
      <c r="Z352" s="49">
        <f>IF(I352=0,O352,0)</f>
        <v>0</v>
      </c>
      <c r="AA352" s="49">
        <f>Z352*E352/1000</f>
        <v>0</v>
      </c>
      <c r="AB352" s="49">
        <f>IF(I352=0,J352,0)</f>
        <v>0</v>
      </c>
      <c r="AC352" s="51">
        <f>AB352*C352/1000</f>
        <v>0</v>
      </c>
      <c r="AD352" s="52"/>
      <c r="AE352" s="53"/>
      <c r="AF352" s="11"/>
      <c r="AG352" s="11"/>
      <c r="AH352" s="11"/>
      <c r="AI352" s="11"/>
      <c r="AJ352" s="11"/>
      <c r="AK352" s="11"/>
      <c r="AL352" s="11"/>
      <c r="AM352" s="11"/>
    </row>
    <row r="353" ht="15" customHeight="1">
      <c r="A353" t="s" s="6">
        <v>718</v>
      </c>
      <c r="B353" t="s" s="6">
        <v>18</v>
      </c>
      <c r="C353" s="7">
        <v>9.18</v>
      </c>
      <c r="D353" s="7">
        <v>0</v>
      </c>
      <c r="E353" s="7">
        <v>9.18</v>
      </c>
      <c r="F353" s="7">
        <v>9.18</v>
      </c>
      <c r="G353" s="7">
        <v>9.18</v>
      </c>
      <c r="H353" s="7"/>
      <c r="I353" s="8">
        <f>IF(C353=E353,0,1)</f>
        <v>0</v>
      </c>
      <c r="J353" s="9">
        <v>6888489908</v>
      </c>
      <c r="K353" s="9">
        <f>J353*C353/1000</f>
        <v>63236337.35544</v>
      </c>
      <c r="L353" s="9">
        <v>411514367</v>
      </c>
      <c r="M353" s="9">
        <v>33013200</v>
      </c>
      <c r="N353" s="9">
        <v>214526300</v>
      </c>
      <c r="O353" s="9">
        <f>L353+M353+N353</f>
        <v>659053867</v>
      </c>
      <c r="P353" s="47">
        <f>O353*E353/1000</f>
        <v>6050114.49906</v>
      </c>
      <c r="Q353" s="9">
        <v>7547543775</v>
      </c>
      <c r="R353" s="10">
        <v>91.268</v>
      </c>
      <c r="S353" s="10">
        <v>8.731999999999999</v>
      </c>
      <c r="T353" s="67"/>
      <c r="U353" s="14">
        <f>IF(I353=1,O353,0)</f>
        <v>0</v>
      </c>
      <c r="V353" s="48">
        <f>E353*U353/1000</f>
        <v>0</v>
      </c>
      <c r="W353" s="68">
        <f>IF(I353=1,J353,0)</f>
        <v>0</v>
      </c>
      <c r="X353" s="48">
        <f>W353*C353/1000</f>
        <v>0</v>
      </c>
      <c r="Y353" s="69"/>
      <c r="Z353" s="49">
        <f>IF(I353=0,O353,0)</f>
        <v>659053867</v>
      </c>
      <c r="AA353" s="49">
        <f>Z353*E353/1000</f>
        <v>6050114.49906</v>
      </c>
      <c r="AB353" s="49">
        <f>IF(I353=0,J353,0)</f>
        <v>6888489908</v>
      </c>
      <c r="AC353" s="51">
        <f>AB353*C353/1000</f>
        <v>63236337.35544</v>
      </c>
      <c r="AD353" s="70"/>
      <c r="AE353" s="71"/>
      <c r="AF353" s="14"/>
      <c r="AG353" s="14"/>
      <c r="AH353" s="14"/>
      <c r="AI353" s="14"/>
      <c r="AJ353" s="14"/>
      <c r="AK353" s="14"/>
      <c r="AL353" s="14"/>
      <c r="AM353" s="14"/>
    </row>
    <row r="354" ht="51" customHeight="1">
      <c r="A354" s="15"/>
      <c r="B354" s="15"/>
      <c r="C354" s="7"/>
      <c r="D354" s="7"/>
      <c r="E354" s="7"/>
      <c r="F354" s="7"/>
      <c r="G354" s="7"/>
      <c r="H354" s="7"/>
      <c r="I354" t="s" s="72">
        <v>719</v>
      </c>
      <c r="J354" t="s" s="17">
        <v>720</v>
      </c>
      <c r="K354" t="s" s="17">
        <v>735</v>
      </c>
      <c r="L354" s="9"/>
      <c r="M354" s="9"/>
      <c r="N354" s="9"/>
      <c r="O354" t="s" s="17">
        <v>721</v>
      </c>
      <c r="P354" t="s" s="17">
        <v>736</v>
      </c>
      <c r="Q354" s="73"/>
      <c r="R354" s="10"/>
      <c r="S354" s="19"/>
      <c r="T354" s="74"/>
      <c r="U354" t="s" s="20">
        <v>722</v>
      </c>
      <c r="V354" t="s" s="75">
        <v>737</v>
      </c>
      <c r="W354" t="s" s="20">
        <v>738</v>
      </c>
      <c r="X354" t="s" s="5">
        <v>731</v>
      </c>
      <c r="Y354" s="76"/>
      <c r="Z354" t="s" s="5">
        <v>739</v>
      </c>
      <c r="AA354" t="s" s="5">
        <v>740</v>
      </c>
      <c r="AB354" t="s" s="5">
        <v>741</v>
      </c>
      <c r="AC354" t="s" s="43">
        <v>742</v>
      </c>
      <c r="AD354" s="77"/>
      <c r="AE354" s="78"/>
      <c r="AF354" s="79"/>
      <c r="AG354" s="79"/>
      <c r="AH354" s="79"/>
      <c r="AI354" s="79"/>
      <c r="AJ354" s="79"/>
      <c r="AK354" s="79"/>
      <c r="AL354" s="79"/>
      <c r="AM354" s="79"/>
    </row>
    <row r="355" ht="15" customHeight="1">
      <c r="A355" s="15"/>
      <c r="B355" s="15"/>
      <c r="C355" s="7"/>
      <c r="D355" s="7"/>
      <c r="E355" s="7"/>
      <c r="F355" s="7"/>
      <c r="G355" s="7"/>
      <c r="H355" s="7"/>
      <c r="I355" s="80">
        <f>SUM(I3:I353)</f>
        <v>117</v>
      </c>
      <c r="J355" s="81">
        <f>SUM(J3:J353)</f>
        <v>1204584794220</v>
      </c>
      <c r="K355" s="82">
        <f>SUM(K3:K353)</f>
        <v>14736536016.52</v>
      </c>
      <c r="L355" s="9"/>
      <c r="M355" s="9"/>
      <c r="N355" s="9"/>
      <c r="O355" s="83">
        <f>SUM(O3:O353)</f>
        <v>265480860193</v>
      </c>
      <c r="P355" s="84">
        <f>SUM(P3:P353)</f>
        <v>5494412039.65905</v>
      </c>
      <c r="Q355" s="85"/>
      <c r="R355" s="10"/>
      <c r="S355" s="10"/>
      <c r="T355" s="86"/>
      <c r="U355" s="87">
        <f>SUM(U3:U353)</f>
        <v>212205921265</v>
      </c>
      <c r="V355" s="88">
        <f>SUM(V3:V353)</f>
        <v>4737564587.86574</v>
      </c>
      <c r="W355" s="87">
        <f>SUM(W3:W353)</f>
        <v>763138515665</v>
      </c>
      <c r="X355" s="88">
        <f>SUM(X3:X353)</f>
        <v>8914928178.60824</v>
      </c>
      <c r="Y355" s="89"/>
      <c r="Z355" s="90">
        <f>SUM(Z3:Z353)</f>
        <v>53274938928</v>
      </c>
      <c r="AA355" s="88">
        <f>SUM(AA3:AA353)</f>
        <v>756847451.79331</v>
      </c>
      <c r="AB355" s="88">
        <f>SUM(AB3:AB353)</f>
        <v>441446278555</v>
      </c>
      <c r="AC355" s="91">
        <f>SUM(AC3:AC353)</f>
        <v>5821607837.91177</v>
      </c>
      <c r="AD355" s="92"/>
      <c r="AE355" s="93"/>
      <c r="AF355" s="94"/>
      <c r="AG355" s="94"/>
      <c r="AH355" s="94"/>
      <c r="AI355" s="94"/>
      <c r="AJ355" s="94"/>
      <c r="AK355" s="94"/>
      <c r="AL355" s="94"/>
      <c r="AM355" s="94"/>
    </row>
    <row r="356" ht="15" customHeight="1">
      <c r="A356" s="15"/>
      <c r="B356" s="15"/>
      <c r="C356" s="7"/>
      <c r="D356" s="7"/>
      <c r="E356" s="7"/>
      <c r="F356" s="7"/>
      <c r="G356" s="7"/>
      <c r="H356" s="7"/>
      <c r="I356" s="95">
        <f>I355/351</f>
        <v>0.333333333333333</v>
      </c>
      <c r="J356" s="9"/>
      <c r="K356" s="48">
        <f>K355/J355*1000</f>
        <v>12.2337058272949</v>
      </c>
      <c r="L356" s="9"/>
      <c r="M356" s="9"/>
      <c r="N356" s="9"/>
      <c r="O356" s="9"/>
      <c r="P356" s="48">
        <f>P355/O355*1000</f>
        <v>20.6960759267719</v>
      </c>
      <c r="Q356" s="9"/>
      <c r="R356" s="10"/>
      <c r="S356" s="10"/>
      <c r="T356" s="96"/>
      <c r="U356" s="32">
        <f>U355/O355</f>
        <v>0.799326629839643</v>
      </c>
      <c r="V356" s="48">
        <f>V355/U355*1000</f>
        <v>22.3253175954008</v>
      </c>
      <c r="W356" s="32">
        <f>W355/J355</f>
        <v>0.633528265778211</v>
      </c>
      <c r="X356" s="48">
        <f>X355/W355*1000</f>
        <v>11.6819266694196</v>
      </c>
      <c r="Y356" s="97"/>
      <c r="Z356" s="98">
        <f>Z355/O355</f>
        <v>0.200673370160357</v>
      </c>
      <c r="AA356" s="48">
        <f>AA355/Z355*1000</f>
        <v>14.2064442873632</v>
      </c>
      <c r="AB356" s="32">
        <f>AB355/J355</f>
        <v>0.366471734221789</v>
      </c>
      <c r="AC356" s="99">
        <f>AC355/AB355*1000</f>
        <v>13.187579374251</v>
      </c>
      <c r="AD356" s="100"/>
      <c r="AE356" s="101"/>
      <c r="AF356" s="32"/>
      <c r="AG356" s="32"/>
      <c r="AH356" s="32"/>
      <c r="AI356" s="32"/>
      <c r="AJ356" s="32"/>
      <c r="AK356" s="32"/>
      <c r="AL356" s="32"/>
      <c r="AM356" s="32"/>
    </row>
    <row r="357" ht="39" customHeight="1">
      <c r="A357" s="15"/>
      <c r="B357" s="15"/>
      <c r="C357" s="7"/>
      <c r="D357" s="7"/>
      <c r="E357" s="7"/>
      <c r="F357" s="7"/>
      <c r="G357" s="7"/>
      <c r="H357" s="7"/>
      <c r="I357" s="102"/>
      <c r="J357" s="9"/>
      <c r="K357" s="9"/>
      <c r="L357" s="9"/>
      <c r="M357" s="9"/>
      <c r="N357" s="9"/>
      <c r="O357" t="s" s="103">
        <v>743</v>
      </c>
      <c r="P357" s="47">
        <f>O355*17.53/1000</f>
        <v>4653879479.18329</v>
      </c>
      <c r="Q357" s="9"/>
      <c r="R357" s="10"/>
      <c r="S357" s="10"/>
      <c r="T357" s="104"/>
      <c r="U357" t="s" s="6">
        <v>744</v>
      </c>
      <c r="V357" t="s" s="6">
        <v>745</v>
      </c>
      <c r="W357" t="s" s="6">
        <v>744</v>
      </c>
      <c r="X357" t="s" s="6">
        <v>746</v>
      </c>
      <c r="Y357" s="105"/>
      <c r="Z357" t="s" s="6">
        <v>744</v>
      </c>
      <c r="AA357" t="s" s="6">
        <v>747</v>
      </c>
      <c r="AB357" t="s" s="6">
        <v>744</v>
      </c>
      <c r="AC357" t="s" s="106">
        <v>748</v>
      </c>
      <c r="AD357" s="107"/>
      <c r="AE357" s="108"/>
      <c r="AF357" s="7"/>
      <c r="AG357" s="7"/>
      <c r="AH357" s="7"/>
      <c r="AI357" s="7"/>
      <c r="AJ357" s="7"/>
      <c r="AK357" s="7"/>
      <c r="AL357" s="7"/>
      <c r="AM357" s="7"/>
    </row>
    <row r="358" ht="39" customHeight="1">
      <c r="A358" s="15"/>
      <c r="B358" s="15"/>
      <c r="C358" s="7"/>
      <c r="D358" s="7"/>
      <c r="E358" s="7"/>
      <c r="F358" s="7"/>
      <c r="G358" s="7"/>
      <c r="H358" s="7"/>
      <c r="I358" s="102"/>
      <c r="J358" s="9"/>
      <c r="K358" s="9"/>
      <c r="L358" s="9"/>
      <c r="M358" s="9"/>
      <c r="N358" s="9"/>
      <c r="O358" s="109"/>
      <c r="P358" s="47"/>
      <c r="Q358" s="9"/>
      <c r="R358" s="10"/>
      <c r="S358" s="10"/>
      <c r="T358" s="104"/>
      <c r="U358" s="6"/>
      <c r="V358" s="48">
        <f>(V356-16.26)*O279/1000</f>
        <v>3269063.11520959</v>
      </c>
      <c r="W358" s="6"/>
      <c r="X358" s="6"/>
      <c r="Y358" s="105"/>
      <c r="Z358" s="6"/>
      <c r="AA358" s="6"/>
      <c r="AB358" s="6"/>
      <c r="AC358" s="106"/>
      <c r="AD358" s="110"/>
      <c r="AE358" s="108"/>
      <c r="AF358" s="7"/>
      <c r="AG358" s="7"/>
      <c r="AH358" s="7"/>
      <c r="AI358" s="7"/>
      <c r="AJ358" s="7"/>
      <c r="AK358" s="7"/>
      <c r="AL358" s="7"/>
      <c r="AM358" s="7"/>
    </row>
  </sheetData>
  <mergeCells count="1">
    <mergeCell ref="A1:AM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57"/>
  <sheetViews>
    <sheetView workbookViewId="0" showGridLines="0" defaultGridColor="1"/>
  </sheetViews>
  <sheetFormatPr defaultColWidth="16.3333" defaultRowHeight="13.45" customHeight="1" outlineLevelRow="0" outlineLevelCol="0"/>
  <cols>
    <col min="1" max="7" width="16.3516" style="111" customWidth="1"/>
    <col min="8" max="8" width="7.95312" style="111" customWidth="1"/>
    <col min="9" max="20" width="16.3516" style="111" customWidth="1"/>
    <col min="21" max="21" width="5.5" style="111" customWidth="1"/>
    <col min="22" max="30" width="16.3516" style="111" customWidth="1"/>
    <col min="31" max="16384" width="16.3516" style="111" customWidth="1"/>
  </cols>
  <sheetData>
    <row r="1" ht="19" customHeight="1">
      <c r="A1" s="112"/>
      <c r="B1" s="37"/>
      <c r="C1" s="37"/>
      <c r="D1" s="37"/>
      <c r="E1" s="37"/>
      <c r="F1" s="37"/>
      <c r="G1" s="37"/>
      <c r="H1" s="37"/>
      <c r="I1" s="37"/>
      <c r="J1" s="37"/>
      <c r="K1" s="113"/>
      <c r="L1" s="9"/>
      <c r="M1" t="s" s="114">
        <v>726</v>
      </c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40"/>
    </row>
    <row r="2" ht="49.85" customHeight="1">
      <c r="A2" t="s" s="2">
        <v>1</v>
      </c>
      <c r="B2" t="s" s="2">
        <v>2</v>
      </c>
      <c r="C2" t="s" s="2">
        <v>3</v>
      </c>
      <c r="D2" t="s" s="2">
        <v>4</v>
      </c>
      <c r="E2" t="s" s="2">
        <v>5</v>
      </c>
      <c r="F2" t="s" s="2">
        <v>6</v>
      </c>
      <c r="G2" t="s" s="2">
        <v>7</v>
      </c>
      <c r="H2" s="3"/>
      <c r="I2" t="s" s="4">
        <v>8</v>
      </c>
      <c r="J2" t="s" s="4">
        <v>3</v>
      </c>
      <c r="K2" t="s" s="17">
        <v>727</v>
      </c>
      <c r="L2" t="s" s="17">
        <v>749</v>
      </c>
      <c r="M2" t="s" s="17">
        <v>750</v>
      </c>
      <c r="N2" t="s" s="4">
        <v>5</v>
      </c>
      <c r="O2" t="s" s="4">
        <v>6</v>
      </c>
      <c r="P2" t="s" s="4">
        <v>7</v>
      </c>
      <c r="Q2" t="s" s="4">
        <v>9</v>
      </c>
      <c r="R2" t="s" s="4">
        <v>10</v>
      </c>
      <c r="S2" t="s" s="4">
        <v>11</v>
      </c>
      <c r="T2" t="s" s="4">
        <v>12</v>
      </c>
      <c r="U2" s="115"/>
      <c r="V2" s="45"/>
      <c r="W2" s="46"/>
      <c r="X2" s="46"/>
      <c r="Y2" s="46"/>
      <c r="Z2" s="46"/>
      <c r="AA2" s="46"/>
      <c r="AB2" s="46"/>
      <c r="AC2" s="46"/>
      <c r="AD2" s="46"/>
    </row>
    <row r="3" ht="15" customHeight="1">
      <c r="A3" t="s" s="6">
        <v>334</v>
      </c>
      <c r="B3" t="s" s="6">
        <v>18</v>
      </c>
      <c r="C3" s="7">
        <v>24.64</v>
      </c>
      <c r="D3" s="7">
        <v>0</v>
      </c>
      <c r="E3" s="7">
        <v>24.64</v>
      </c>
      <c r="F3" s="7">
        <v>24.64</v>
      </c>
      <c r="G3" s="7">
        <v>24.64</v>
      </c>
      <c r="H3" s="7"/>
      <c r="I3" s="8">
        <f>IF(C3=E3,0,1)</f>
        <v>0</v>
      </c>
      <c r="J3" s="9">
        <v>2217324300</v>
      </c>
      <c r="K3" s="9">
        <f>J3*C3/1000</f>
        <v>54634870.752</v>
      </c>
      <c r="L3" s="9">
        <f>J3</f>
        <v>2217324300</v>
      </c>
      <c r="M3" s="9"/>
      <c r="N3" s="9">
        <v>85230100</v>
      </c>
      <c r="O3" s="9">
        <v>4024000</v>
      </c>
      <c r="P3" s="9">
        <v>67213517</v>
      </c>
      <c r="Q3" s="9">
        <f>N3+O3+P3</f>
        <v>156467617</v>
      </c>
      <c r="R3" s="9">
        <v>2373791917</v>
      </c>
      <c r="S3" s="10">
        <v>93.4085</v>
      </c>
      <c r="T3" s="10">
        <v>6.5915</v>
      </c>
      <c r="U3" s="115"/>
      <c r="V3" s="53"/>
      <c r="W3" s="11"/>
      <c r="X3" s="11"/>
      <c r="Y3" s="11"/>
      <c r="Z3" s="11"/>
      <c r="AA3" s="11"/>
      <c r="AB3" s="11"/>
      <c r="AC3" s="11"/>
      <c r="AD3" s="11"/>
    </row>
    <row r="4" ht="15" customHeight="1">
      <c r="A4" t="s" s="6">
        <v>654</v>
      </c>
      <c r="B4" t="s" s="6">
        <v>18</v>
      </c>
      <c r="C4" s="7">
        <v>23.24</v>
      </c>
      <c r="D4" s="7">
        <v>0</v>
      </c>
      <c r="E4" s="7">
        <v>23.24</v>
      </c>
      <c r="F4" s="7">
        <v>23.24</v>
      </c>
      <c r="G4" s="7">
        <v>23.24</v>
      </c>
      <c r="H4" s="7"/>
      <c r="I4" s="8">
        <f>IF(C4=E4,0,1)</f>
        <v>0</v>
      </c>
      <c r="J4" s="9">
        <v>90663000</v>
      </c>
      <c r="K4" s="9">
        <f>J4*C4/1000</f>
        <v>2107008.12</v>
      </c>
      <c r="L4" s="9">
        <f>J4</f>
        <v>90663000</v>
      </c>
      <c r="M4" s="9"/>
      <c r="N4" s="9">
        <v>3556909</v>
      </c>
      <c r="O4" s="9">
        <v>1042500</v>
      </c>
      <c r="P4" s="9">
        <v>17213099</v>
      </c>
      <c r="Q4" s="9">
        <f>N4+O4+P4</f>
        <v>21812508</v>
      </c>
      <c r="R4" s="9">
        <v>112475508</v>
      </c>
      <c r="S4" s="10">
        <v>80.6069</v>
      </c>
      <c r="T4" s="10">
        <v>19.3931</v>
      </c>
      <c r="U4" s="115"/>
      <c r="V4" s="53"/>
      <c r="W4" s="11"/>
      <c r="X4" s="11"/>
      <c r="Y4" s="11"/>
      <c r="Z4" s="11"/>
      <c r="AA4" s="11"/>
      <c r="AB4" s="11"/>
      <c r="AC4" s="11"/>
      <c r="AD4" s="11"/>
    </row>
    <row r="5" ht="15" customHeight="1">
      <c r="A5" t="s" s="6">
        <v>244</v>
      </c>
      <c r="B5" t="s" s="6">
        <v>18</v>
      </c>
      <c r="C5" s="7">
        <v>22.32</v>
      </c>
      <c r="D5" s="7">
        <v>0</v>
      </c>
      <c r="E5" s="7">
        <v>22.32</v>
      </c>
      <c r="F5" s="7">
        <v>22.32</v>
      </c>
      <c r="G5" s="7">
        <v>22.32</v>
      </c>
      <c r="H5" s="7"/>
      <c r="I5" s="8">
        <f>IF(C5=E5,0,1)</f>
        <v>0</v>
      </c>
      <c r="J5" s="9">
        <v>1250000198</v>
      </c>
      <c r="K5" s="9">
        <f>J5*C5/1000</f>
        <v>27900004.41936</v>
      </c>
      <c r="L5" s="9">
        <f>J5</f>
        <v>1250000198</v>
      </c>
      <c r="M5" s="9"/>
      <c r="N5" s="9">
        <v>282609822</v>
      </c>
      <c r="O5" s="9">
        <v>42690670</v>
      </c>
      <c r="P5" s="9">
        <v>91866476</v>
      </c>
      <c r="Q5" s="9">
        <f>N5+O5+P5</f>
        <v>417166968</v>
      </c>
      <c r="R5" s="9">
        <v>1667167166</v>
      </c>
      <c r="S5" s="10">
        <v>74.97750000000001</v>
      </c>
      <c r="T5" s="10">
        <v>25.0225</v>
      </c>
      <c r="U5" s="115"/>
      <c r="V5" s="53"/>
      <c r="W5" s="11"/>
      <c r="X5" s="11"/>
      <c r="Y5" s="11"/>
      <c r="Z5" s="11"/>
      <c r="AA5" s="11"/>
      <c r="AB5" s="11"/>
      <c r="AC5" s="11"/>
      <c r="AD5" s="11"/>
    </row>
    <row r="6" ht="15" customHeight="1">
      <c r="A6" t="s" s="6">
        <v>560</v>
      </c>
      <c r="B6" t="s" s="6">
        <v>18</v>
      </c>
      <c r="C6" s="7">
        <v>21.83</v>
      </c>
      <c r="D6" s="7">
        <v>0</v>
      </c>
      <c r="E6" s="7">
        <v>21.83</v>
      </c>
      <c r="F6" s="7">
        <v>21.83</v>
      </c>
      <c r="G6" s="7">
        <v>21.83</v>
      </c>
      <c r="H6" s="7"/>
      <c r="I6" s="8">
        <f>IF(C6=E6,0,1)</f>
        <v>0</v>
      </c>
      <c r="J6" s="9">
        <v>229129508</v>
      </c>
      <c r="K6" s="9">
        <f>J6*C6/1000</f>
        <v>5001897.15964</v>
      </c>
      <c r="L6" s="9">
        <f>J6</f>
        <v>229129508</v>
      </c>
      <c r="M6" s="9"/>
      <c r="N6" s="9">
        <v>2165438</v>
      </c>
      <c r="O6" s="9">
        <v>559954</v>
      </c>
      <c r="P6" s="9">
        <v>11089216</v>
      </c>
      <c r="Q6" s="9">
        <f>N6+O6+P6</f>
        <v>13814608</v>
      </c>
      <c r="R6" s="9">
        <v>242944116</v>
      </c>
      <c r="S6" s="10">
        <v>94.3137</v>
      </c>
      <c r="T6" s="10">
        <v>5.6863</v>
      </c>
      <c r="U6" s="115"/>
      <c r="V6" s="53"/>
      <c r="W6" s="11"/>
      <c r="X6" s="11"/>
      <c r="Y6" s="11"/>
      <c r="Z6" s="11"/>
      <c r="AA6" s="11"/>
      <c r="AB6" s="11"/>
      <c r="AC6" s="11"/>
      <c r="AD6" s="11"/>
    </row>
    <row r="7" ht="15" customHeight="1">
      <c r="A7" t="s" s="6">
        <v>276</v>
      </c>
      <c r="B7" t="s" s="6">
        <v>18</v>
      </c>
      <c r="C7" s="7">
        <v>21.51</v>
      </c>
      <c r="D7" s="7">
        <v>0</v>
      </c>
      <c r="E7" s="7">
        <v>21.51</v>
      </c>
      <c r="F7" s="7">
        <v>21.51</v>
      </c>
      <c r="G7" s="7">
        <v>21.51</v>
      </c>
      <c r="H7" s="7"/>
      <c r="I7" s="8">
        <f>IF(C7=E7,0,1)</f>
        <v>0</v>
      </c>
      <c r="J7" s="9">
        <v>89235100</v>
      </c>
      <c r="K7" s="9">
        <f>J7*C7/1000</f>
        <v>1919447.001</v>
      </c>
      <c r="L7" s="9">
        <f>J7</f>
        <v>89235100</v>
      </c>
      <c r="M7" s="9"/>
      <c r="N7" s="9">
        <v>1385051</v>
      </c>
      <c r="O7" s="9">
        <v>96300</v>
      </c>
      <c r="P7" s="9">
        <v>10422668</v>
      </c>
      <c r="Q7" s="9">
        <f>N7+O7+P7</f>
        <v>11904019</v>
      </c>
      <c r="R7" s="9">
        <v>101139119</v>
      </c>
      <c r="S7" s="10">
        <v>88.23009999999999</v>
      </c>
      <c r="T7" s="10">
        <v>11.7699</v>
      </c>
      <c r="U7" s="115"/>
      <c r="V7" s="53"/>
      <c r="W7" s="11"/>
      <c r="X7" s="11"/>
      <c r="Y7" s="11"/>
      <c r="Z7" s="11"/>
      <c r="AA7" s="11"/>
      <c r="AB7" s="11"/>
      <c r="AC7" s="11"/>
      <c r="AD7" s="11"/>
    </row>
    <row r="8" ht="15" customHeight="1">
      <c r="A8" t="s" s="6">
        <v>32</v>
      </c>
      <c r="B8" t="s" s="6">
        <v>18</v>
      </c>
      <c r="C8" s="7">
        <v>21.27</v>
      </c>
      <c r="D8" s="7">
        <v>0</v>
      </c>
      <c r="E8" s="7">
        <v>21.27</v>
      </c>
      <c r="F8" s="7">
        <v>21.27</v>
      </c>
      <c r="G8" s="7">
        <v>21.27</v>
      </c>
      <c r="H8" s="7"/>
      <c r="I8" s="8">
        <f>IF(C8=E8,0,1)</f>
        <v>0</v>
      </c>
      <c r="J8" s="9">
        <v>2476642502</v>
      </c>
      <c r="K8" s="9">
        <f>J8*C8/1000</f>
        <v>52678186.01754</v>
      </c>
      <c r="L8" s="9">
        <f>J8</f>
        <v>2476642502</v>
      </c>
      <c r="M8" s="9"/>
      <c r="N8" s="9">
        <v>192174783</v>
      </c>
      <c r="O8" s="9">
        <v>4768400</v>
      </c>
      <c r="P8" s="9">
        <v>109960800</v>
      </c>
      <c r="Q8" s="9">
        <f>N8+O8+P8</f>
        <v>306903983</v>
      </c>
      <c r="R8" s="9">
        <v>2783546485</v>
      </c>
      <c r="S8" s="10">
        <v>88.9744</v>
      </c>
      <c r="T8" s="10">
        <v>11.0256</v>
      </c>
      <c r="U8" s="115"/>
      <c r="V8" s="53"/>
      <c r="W8" s="11"/>
      <c r="X8" s="11"/>
      <c r="Y8" s="11"/>
      <c r="Z8" s="11"/>
      <c r="AA8" s="11"/>
      <c r="AB8" s="11"/>
      <c r="AC8" s="11"/>
      <c r="AD8" s="11"/>
    </row>
    <row r="9" ht="15" customHeight="1">
      <c r="A9" t="s" s="6">
        <v>640</v>
      </c>
      <c r="B9" t="s" s="6">
        <v>18</v>
      </c>
      <c r="C9" s="7">
        <v>21.07</v>
      </c>
      <c r="D9" s="7">
        <v>0</v>
      </c>
      <c r="E9" s="7">
        <v>21.07</v>
      </c>
      <c r="F9" s="7">
        <v>21.07</v>
      </c>
      <c r="G9" s="7">
        <v>21.07</v>
      </c>
      <c r="H9" s="7"/>
      <c r="I9" s="8">
        <f>IF(C9=E9,0,1)</f>
        <v>0</v>
      </c>
      <c r="J9" s="9">
        <v>81960780</v>
      </c>
      <c r="K9" s="9">
        <f>J9*C9/1000</f>
        <v>1726913.6346</v>
      </c>
      <c r="L9" s="9">
        <f>J9</f>
        <v>81960780</v>
      </c>
      <c r="M9" s="9"/>
      <c r="N9" s="9">
        <v>1273120</v>
      </c>
      <c r="O9" s="9">
        <v>0</v>
      </c>
      <c r="P9" s="9">
        <v>4523836</v>
      </c>
      <c r="Q9" s="9">
        <f>N9+O9+P9</f>
        <v>5796956</v>
      </c>
      <c r="R9" s="9">
        <v>87757736</v>
      </c>
      <c r="S9" s="10">
        <v>93.3944</v>
      </c>
      <c r="T9" s="10">
        <v>6.6056</v>
      </c>
      <c r="U9" s="115"/>
      <c r="V9" s="53"/>
      <c r="W9" s="11"/>
      <c r="X9" s="11"/>
      <c r="Y9" s="11"/>
      <c r="Z9" s="11"/>
      <c r="AA9" s="11"/>
      <c r="AB9" s="11"/>
      <c r="AC9" s="11"/>
      <c r="AD9" s="11"/>
    </row>
    <row r="10" ht="15" customHeight="1">
      <c r="A10" t="s" s="6">
        <v>24</v>
      </c>
      <c r="B10" t="s" s="6">
        <v>18</v>
      </c>
      <c r="C10" s="7">
        <v>20.89</v>
      </c>
      <c r="D10" s="7">
        <v>0</v>
      </c>
      <c r="E10" s="7">
        <v>26.16</v>
      </c>
      <c r="F10" s="7">
        <v>26.16</v>
      </c>
      <c r="G10" s="7">
        <v>26.16</v>
      </c>
      <c r="H10" s="7"/>
      <c r="I10" s="8">
        <f>IF(C10=E10,0,1)</f>
        <v>1</v>
      </c>
      <c r="J10" s="9">
        <v>472121670</v>
      </c>
      <c r="K10" s="9">
        <f>J10*C10/1000</f>
        <v>9862621.6863</v>
      </c>
      <c r="L10" s="9">
        <f>J10</f>
        <v>472121670</v>
      </c>
      <c r="M10" s="9"/>
      <c r="N10" s="9">
        <v>36646033</v>
      </c>
      <c r="O10" s="9">
        <v>28288797</v>
      </c>
      <c r="P10" s="9">
        <v>34037697</v>
      </c>
      <c r="Q10" s="9">
        <f>N10+O10+P10</f>
        <v>98972527</v>
      </c>
      <c r="R10" s="9">
        <v>571094197</v>
      </c>
      <c r="S10" s="10">
        <v>82.66970000000001</v>
      </c>
      <c r="T10" s="10">
        <v>17.3303</v>
      </c>
      <c r="U10" s="115"/>
      <c r="V10" s="53"/>
      <c r="W10" s="11"/>
      <c r="X10" s="11"/>
      <c r="Y10" s="11"/>
      <c r="Z10" s="11"/>
      <c r="AA10" s="11"/>
      <c r="AB10" s="11"/>
      <c r="AC10" s="11"/>
      <c r="AD10" s="11"/>
    </row>
    <row r="11" ht="15" customHeight="1">
      <c r="A11" t="s" s="6">
        <v>156</v>
      </c>
      <c r="B11" t="s" s="6">
        <v>18</v>
      </c>
      <c r="C11" s="7">
        <v>20.74</v>
      </c>
      <c r="D11" s="7">
        <v>0</v>
      </c>
      <c r="E11" s="7">
        <v>20.74</v>
      </c>
      <c r="F11" s="7">
        <v>20.74</v>
      </c>
      <c r="G11" s="7">
        <v>20.74</v>
      </c>
      <c r="H11" s="7"/>
      <c r="I11" s="8">
        <f>IF(C11=E11,0,1)</f>
        <v>0</v>
      </c>
      <c r="J11" s="9">
        <v>577872660</v>
      </c>
      <c r="K11" s="9">
        <f>J11*C11/1000</f>
        <v>11985078.9684</v>
      </c>
      <c r="L11" s="9">
        <f>J11</f>
        <v>577872660</v>
      </c>
      <c r="M11" s="9"/>
      <c r="N11" s="9">
        <v>29592322</v>
      </c>
      <c r="O11" s="9">
        <v>49791700</v>
      </c>
      <c r="P11" s="9">
        <v>26511680</v>
      </c>
      <c r="Q11" s="9">
        <f>N11+O11+P11</f>
        <v>105895702</v>
      </c>
      <c r="R11" s="9">
        <v>683768362</v>
      </c>
      <c r="S11" s="10">
        <v>84.5129</v>
      </c>
      <c r="T11" s="10">
        <v>15.4871</v>
      </c>
      <c r="U11" s="115"/>
      <c r="V11" s="53"/>
      <c r="W11" s="11"/>
      <c r="X11" s="11"/>
      <c r="Y11" s="11"/>
      <c r="Z11" s="11"/>
      <c r="AA11" s="11"/>
      <c r="AB11" s="11"/>
      <c r="AC11" s="11"/>
      <c r="AD11" s="11"/>
    </row>
    <row r="12" ht="15" customHeight="1">
      <c r="A12" t="s" s="6">
        <v>122</v>
      </c>
      <c r="B12" t="s" s="6">
        <v>18</v>
      </c>
      <c r="C12" s="7">
        <v>20.73</v>
      </c>
      <c r="D12" s="7">
        <v>0</v>
      </c>
      <c r="E12" s="7">
        <v>20.73</v>
      </c>
      <c r="F12" s="7">
        <v>20.73</v>
      </c>
      <c r="G12" s="7">
        <v>20.73</v>
      </c>
      <c r="H12" s="7"/>
      <c r="I12" s="8">
        <f>IF(C12=E12,0,1)</f>
        <v>0</v>
      </c>
      <c r="J12" s="9">
        <v>131147637</v>
      </c>
      <c r="K12" s="9">
        <f>J12*C12/1000</f>
        <v>2718690.51501</v>
      </c>
      <c r="L12" s="9">
        <f>J12</f>
        <v>131147637</v>
      </c>
      <c r="M12" s="9"/>
      <c r="N12" s="9">
        <v>10399245</v>
      </c>
      <c r="O12" s="9">
        <v>2130600</v>
      </c>
      <c r="P12" s="9">
        <v>10649234</v>
      </c>
      <c r="Q12" s="9">
        <f>N12+O12+P12</f>
        <v>23179079</v>
      </c>
      <c r="R12" s="9">
        <v>154326716</v>
      </c>
      <c r="S12" s="10">
        <v>84.98050000000001</v>
      </c>
      <c r="T12" s="10">
        <v>15.0195</v>
      </c>
      <c r="U12" s="115"/>
      <c r="V12" s="53"/>
      <c r="W12" s="11"/>
      <c r="X12" s="11"/>
      <c r="Y12" s="11"/>
      <c r="Z12" s="11"/>
      <c r="AA12" s="11"/>
      <c r="AB12" s="11"/>
      <c r="AC12" s="11"/>
      <c r="AD12" s="11"/>
    </row>
    <row r="13" ht="15" customHeight="1">
      <c r="A13" t="s" s="6">
        <v>476</v>
      </c>
      <c r="B13" t="s" s="6">
        <v>18</v>
      </c>
      <c r="C13" s="7">
        <v>20.56</v>
      </c>
      <c r="D13" s="7">
        <v>0</v>
      </c>
      <c r="E13" s="7">
        <v>20.56</v>
      </c>
      <c r="F13" s="7">
        <v>20.56</v>
      </c>
      <c r="G13" s="7">
        <v>20.56</v>
      </c>
      <c r="H13" s="7"/>
      <c r="I13" s="8">
        <f>IF(C13=E13,0,1)</f>
        <v>0</v>
      </c>
      <c r="J13" s="9">
        <v>183391900</v>
      </c>
      <c r="K13" s="9">
        <f>J13*C13/1000</f>
        <v>3770537.464</v>
      </c>
      <c r="L13" s="9">
        <f>J13</f>
        <v>183391900</v>
      </c>
      <c r="M13" s="9"/>
      <c r="N13" s="9">
        <v>1932500</v>
      </c>
      <c r="O13" s="9">
        <v>906000</v>
      </c>
      <c r="P13" s="9">
        <v>13247100</v>
      </c>
      <c r="Q13" s="9">
        <f>N13+O13+P13</f>
        <v>16085600</v>
      </c>
      <c r="R13" s="9">
        <v>199477500</v>
      </c>
      <c r="S13" s="10">
        <v>91.9361</v>
      </c>
      <c r="T13" s="10">
        <v>8.0639</v>
      </c>
      <c r="U13" s="115"/>
      <c r="V13" s="53"/>
      <c r="W13" s="11"/>
      <c r="X13" s="11"/>
      <c r="Y13" s="11"/>
      <c r="Z13" s="11"/>
      <c r="AA13" s="11"/>
      <c r="AB13" s="11"/>
      <c r="AC13" s="11"/>
      <c r="AD13" s="11"/>
    </row>
    <row r="14" ht="15" customHeight="1">
      <c r="A14" t="s" s="6">
        <v>364</v>
      </c>
      <c r="B14" t="s" s="6">
        <v>18</v>
      </c>
      <c r="C14" s="7">
        <v>20.52</v>
      </c>
      <c r="D14" s="7">
        <v>0</v>
      </c>
      <c r="E14" s="7">
        <v>27.36</v>
      </c>
      <c r="F14" s="7">
        <v>27.36</v>
      </c>
      <c r="G14" s="7">
        <v>27.36</v>
      </c>
      <c r="H14" s="7"/>
      <c r="I14" s="8">
        <f>IF(C14=E14,0,1)</f>
        <v>1</v>
      </c>
      <c r="J14" s="9">
        <v>1540867742</v>
      </c>
      <c r="K14" s="9">
        <f>J14*C14/1000</f>
        <v>31618606.06584</v>
      </c>
      <c r="L14" s="9">
        <f>J14</f>
        <v>1540867742</v>
      </c>
      <c r="M14" s="9"/>
      <c r="N14" s="9">
        <v>83896539</v>
      </c>
      <c r="O14" s="9">
        <v>39166400</v>
      </c>
      <c r="P14" s="9">
        <v>47865096</v>
      </c>
      <c r="Q14" s="9">
        <f>N14+O14+P14</f>
        <v>170928035</v>
      </c>
      <c r="R14" s="9">
        <v>1711795777</v>
      </c>
      <c r="S14" s="10">
        <v>90.0147</v>
      </c>
      <c r="T14" s="10">
        <v>9.985300000000001</v>
      </c>
      <c r="U14" s="115"/>
      <c r="V14" s="53"/>
      <c r="W14" s="11"/>
      <c r="X14" s="11"/>
      <c r="Y14" s="11"/>
      <c r="Z14" s="11"/>
      <c r="AA14" s="11"/>
      <c r="AB14" s="11"/>
      <c r="AC14" s="11"/>
      <c r="AD14" s="11"/>
    </row>
    <row r="15" ht="15" customHeight="1">
      <c r="A15" t="s" s="6">
        <v>678</v>
      </c>
      <c r="B15" t="s" s="6">
        <v>18</v>
      </c>
      <c r="C15" s="7">
        <v>20.49</v>
      </c>
      <c r="D15" s="7">
        <v>0</v>
      </c>
      <c r="E15" s="7">
        <v>20.49</v>
      </c>
      <c r="F15" s="7">
        <v>20.49</v>
      </c>
      <c r="G15" s="7">
        <v>20.49</v>
      </c>
      <c r="H15" s="7"/>
      <c r="I15" s="8">
        <f>IF(C15=E15,0,1)</f>
        <v>0</v>
      </c>
      <c r="J15" s="9">
        <v>236081152</v>
      </c>
      <c r="K15" s="9">
        <f>J15*C15/1000</f>
        <v>4837302.80448</v>
      </c>
      <c r="L15" s="9">
        <f>J15</f>
        <v>236081152</v>
      </c>
      <c r="M15" s="9"/>
      <c r="N15" s="9">
        <v>6586478</v>
      </c>
      <c r="O15" s="9">
        <v>1352233</v>
      </c>
      <c r="P15" s="9">
        <v>5169110</v>
      </c>
      <c r="Q15" s="9">
        <f>N15+O15+P15</f>
        <v>13107821</v>
      </c>
      <c r="R15" s="9">
        <v>249188973</v>
      </c>
      <c r="S15" s="10">
        <v>94.7398</v>
      </c>
      <c r="T15" s="10">
        <v>5.2602</v>
      </c>
      <c r="U15" s="115"/>
      <c r="V15" s="53"/>
      <c r="W15" s="11"/>
      <c r="X15" s="11"/>
      <c r="Y15" s="11"/>
      <c r="Z15" s="11"/>
      <c r="AA15" s="11"/>
      <c r="AB15" s="11"/>
      <c r="AC15" s="11"/>
      <c r="AD15" s="11"/>
    </row>
    <row r="16" ht="15" customHeight="1">
      <c r="A16" t="s" s="6">
        <v>694</v>
      </c>
      <c r="B16" t="s" s="6">
        <v>18</v>
      </c>
      <c r="C16" s="7">
        <v>20.49</v>
      </c>
      <c r="D16" s="7">
        <v>0</v>
      </c>
      <c r="E16" s="7">
        <v>20.49</v>
      </c>
      <c r="F16" s="7">
        <v>20.49</v>
      </c>
      <c r="G16" s="7">
        <v>20.49</v>
      </c>
      <c r="H16" s="7"/>
      <c r="I16" s="8">
        <f>IF(C16=E16,0,1)</f>
        <v>0</v>
      </c>
      <c r="J16" s="9">
        <v>1828091807</v>
      </c>
      <c r="K16" s="9">
        <f>J16*C16/1000</f>
        <v>37457601.12543</v>
      </c>
      <c r="L16" s="9">
        <f>J16</f>
        <v>1828091807</v>
      </c>
      <c r="M16" s="9"/>
      <c r="N16" s="9">
        <v>145779934</v>
      </c>
      <c r="O16" s="9">
        <v>32728500</v>
      </c>
      <c r="P16" s="9">
        <v>57040000</v>
      </c>
      <c r="Q16" s="9">
        <f>N16+O16+P16</f>
        <v>235548434</v>
      </c>
      <c r="R16" s="9">
        <v>2063640241</v>
      </c>
      <c r="S16" s="10">
        <v>88.58580000000001</v>
      </c>
      <c r="T16" s="10">
        <v>11.4142</v>
      </c>
      <c r="U16" s="115"/>
      <c r="V16" s="53"/>
      <c r="W16" s="11"/>
      <c r="X16" s="11"/>
      <c r="Y16" s="11"/>
      <c r="Z16" s="11"/>
      <c r="AA16" s="11"/>
      <c r="AB16" s="11"/>
      <c r="AC16" s="11"/>
      <c r="AD16" s="11"/>
    </row>
    <row r="17" ht="15" customHeight="1">
      <c r="A17" t="s" s="6">
        <v>148</v>
      </c>
      <c r="B17" t="s" s="6">
        <v>18</v>
      </c>
      <c r="C17" s="7">
        <v>20.48</v>
      </c>
      <c r="D17" s="7">
        <v>0</v>
      </c>
      <c r="E17" s="7">
        <v>20.48</v>
      </c>
      <c r="F17" s="7">
        <v>20.48</v>
      </c>
      <c r="G17" s="7">
        <v>20.48</v>
      </c>
      <c r="H17" s="7"/>
      <c r="I17" s="8">
        <f>IF(C17=E17,0,1)</f>
        <v>0</v>
      </c>
      <c r="J17" s="9">
        <v>161879760</v>
      </c>
      <c r="K17" s="9">
        <f>J17*C17/1000</f>
        <v>3315297.4848</v>
      </c>
      <c r="L17" s="9">
        <f>J17</f>
        <v>161879760</v>
      </c>
      <c r="M17" s="9"/>
      <c r="N17" s="9">
        <v>5826805</v>
      </c>
      <c r="O17" s="9">
        <v>3628500</v>
      </c>
      <c r="P17" s="9">
        <v>20802700</v>
      </c>
      <c r="Q17" s="9">
        <f>N17+O17+P17</f>
        <v>30258005</v>
      </c>
      <c r="R17" s="9">
        <v>192137765</v>
      </c>
      <c r="S17" s="10">
        <v>84.25190000000001</v>
      </c>
      <c r="T17" s="10">
        <v>15.7481</v>
      </c>
      <c r="U17" s="115"/>
      <c r="V17" s="53"/>
      <c r="W17" s="11"/>
      <c r="X17" s="11"/>
      <c r="Y17" s="11"/>
      <c r="Z17" s="11"/>
      <c r="AA17" s="11"/>
      <c r="AB17" s="11"/>
      <c r="AC17" s="11"/>
      <c r="AD17" s="11"/>
    </row>
    <row r="18" ht="15" customHeight="1">
      <c r="A18" t="s" s="6">
        <v>186</v>
      </c>
      <c r="B18" t="s" s="6">
        <v>18</v>
      </c>
      <c r="C18" s="7">
        <v>20.29</v>
      </c>
      <c r="D18" s="7">
        <v>0</v>
      </c>
      <c r="E18" s="7">
        <v>20.29</v>
      </c>
      <c r="F18" s="7">
        <v>20.29</v>
      </c>
      <c r="G18" s="7">
        <v>20.29</v>
      </c>
      <c r="H18" s="7"/>
      <c r="I18" s="8">
        <f>IF(C18=E18,0,1)</f>
        <v>0</v>
      </c>
      <c r="J18" s="9">
        <v>1854873484</v>
      </c>
      <c r="K18" s="9">
        <f>J18*C18/1000</f>
        <v>37635382.99036</v>
      </c>
      <c r="L18" s="9">
        <f>J18</f>
        <v>1854873484</v>
      </c>
      <c r="M18" s="9"/>
      <c r="N18" s="9">
        <v>190201616</v>
      </c>
      <c r="O18" s="9">
        <v>106312400</v>
      </c>
      <c r="P18" s="9">
        <v>85219100</v>
      </c>
      <c r="Q18" s="9">
        <f>N18+O18+P18</f>
        <v>381733116</v>
      </c>
      <c r="R18" s="9">
        <v>2236606600</v>
      </c>
      <c r="S18" s="10">
        <v>82.9325</v>
      </c>
      <c r="T18" s="10">
        <v>17.0675</v>
      </c>
      <c r="U18" s="115"/>
      <c r="V18" s="53"/>
      <c r="W18" s="11"/>
      <c r="X18" s="11"/>
      <c r="Y18" s="11"/>
      <c r="Z18" s="11"/>
      <c r="AA18" s="11"/>
      <c r="AB18" s="11"/>
      <c r="AC18" s="11"/>
      <c r="AD18" s="11"/>
    </row>
    <row r="19" ht="15" customHeight="1">
      <c r="A19" t="s" s="6">
        <v>338</v>
      </c>
      <c r="B19" t="s" s="6">
        <v>18</v>
      </c>
      <c r="C19" s="7">
        <v>19.99</v>
      </c>
      <c r="D19" s="7">
        <v>0</v>
      </c>
      <c r="E19" s="7">
        <v>19.99</v>
      </c>
      <c r="F19" s="7">
        <v>19.99</v>
      </c>
      <c r="G19" s="7">
        <v>19.99</v>
      </c>
      <c r="H19" s="7"/>
      <c r="I19" s="8">
        <f>IF(C19=E19,0,1)</f>
        <v>0</v>
      </c>
      <c r="J19" s="9">
        <v>1862073973</v>
      </c>
      <c r="K19" s="9">
        <f>J19*C19/1000</f>
        <v>37222858.72027</v>
      </c>
      <c r="L19" s="9">
        <f>J19</f>
        <v>1862073973</v>
      </c>
      <c r="M19" s="9"/>
      <c r="N19" s="9">
        <v>179568077</v>
      </c>
      <c r="O19" s="9">
        <v>65291490</v>
      </c>
      <c r="P19" s="9">
        <v>229559030</v>
      </c>
      <c r="Q19" s="9">
        <f>N19+O19+P19</f>
        <v>474418597</v>
      </c>
      <c r="R19" s="9">
        <v>2336492570</v>
      </c>
      <c r="S19" s="10">
        <v>79.6953</v>
      </c>
      <c r="T19" s="10">
        <v>20.3047</v>
      </c>
      <c r="U19" s="115"/>
      <c r="V19" s="53"/>
      <c r="W19" s="11"/>
      <c r="X19" s="11"/>
      <c r="Y19" s="11"/>
      <c r="Z19" s="11"/>
      <c r="AA19" s="11"/>
      <c r="AB19" s="11"/>
      <c r="AC19" s="11"/>
      <c r="AD19" s="11"/>
    </row>
    <row r="20" ht="15" customHeight="1">
      <c r="A20" t="s" s="6">
        <v>490</v>
      </c>
      <c r="B20" t="s" s="6">
        <v>18</v>
      </c>
      <c r="C20" s="7">
        <v>19.95</v>
      </c>
      <c r="D20" s="7">
        <v>0</v>
      </c>
      <c r="E20" s="7">
        <v>19.95</v>
      </c>
      <c r="F20" s="7">
        <v>19.95</v>
      </c>
      <c r="G20" s="7">
        <v>19.95</v>
      </c>
      <c r="H20" s="7"/>
      <c r="I20" s="8">
        <f>IF(C20=E20,0,1)</f>
        <v>0</v>
      </c>
      <c r="J20" s="9">
        <v>77660483</v>
      </c>
      <c r="K20" s="9">
        <f>J20*C20/1000</f>
        <v>1549326.63585</v>
      </c>
      <c r="L20" s="9">
        <f>J20</f>
        <v>77660483</v>
      </c>
      <c r="M20" s="9"/>
      <c r="N20" s="9">
        <v>8010702</v>
      </c>
      <c r="O20" s="9">
        <v>1503200</v>
      </c>
      <c r="P20" s="9">
        <v>25624479</v>
      </c>
      <c r="Q20" s="9">
        <f>N20+O20+P20</f>
        <v>35138381</v>
      </c>
      <c r="R20" s="9">
        <v>112798864</v>
      </c>
      <c r="S20" s="10">
        <v>68.8486</v>
      </c>
      <c r="T20" s="10">
        <v>31.1514</v>
      </c>
      <c r="U20" s="115"/>
      <c r="V20" s="53"/>
      <c r="W20" s="11"/>
      <c r="X20" s="11"/>
      <c r="Y20" s="11"/>
      <c r="Z20" s="11"/>
      <c r="AA20" s="11"/>
      <c r="AB20" s="11"/>
      <c r="AC20" s="11"/>
      <c r="AD20" s="11"/>
    </row>
    <row r="21" ht="15" customHeight="1">
      <c r="A21" t="s" s="6">
        <v>528</v>
      </c>
      <c r="B21" t="s" s="6">
        <v>18</v>
      </c>
      <c r="C21" s="7">
        <v>19.9</v>
      </c>
      <c r="D21" s="7">
        <v>0</v>
      </c>
      <c r="E21" s="7">
        <v>19.9</v>
      </c>
      <c r="F21" s="7">
        <v>19.9</v>
      </c>
      <c r="G21" s="7">
        <v>19.9</v>
      </c>
      <c r="H21" s="7"/>
      <c r="I21" s="8">
        <f>IF(C21=E21,0,1)</f>
        <v>0</v>
      </c>
      <c r="J21" s="9">
        <v>151179864</v>
      </c>
      <c r="K21" s="9">
        <f>J21*C21/1000</f>
        <v>3008479.2936</v>
      </c>
      <c r="L21" s="9">
        <f>J21</f>
        <v>151179864</v>
      </c>
      <c r="M21" s="9"/>
      <c r="N21" s="9">
        <v>4779014</v>
      </c>
      <c r="O21" s="9">
        <v>9668700</v>
      </c>
      <c r="P21" s="9">
        <v>15598325</v>
      </c>
      <c r="Q21" s="9">
        <f>N21+O21+P21</f>
        <v>30046039</v>
      </c>
      <c r="R21" s="9">
        <v>181225903</v>
      </c>
      <c r="S21" s="10">
        <v>83.4207</v>
      </c>
      <c r="T21" s="10">
        <v>16.5793</v>
      </c>
      <c r="U21" s="115"/>
      <c r="V21" s="53"/>
      <c r="W21" s="11"/>
      <c r="X21" s="11"/>
      <c r="Y21" s="11"/>
      <c r="Z21" s="11"/>
      <c r="AA21" s="11"/>
      <c r="AB21" s="11"/>
      <c r="AC21" s="11"/>
      <c r="AD21" s="11"/>
    </row>
    <row r="22" ht="15" customHeight="1">
      <c r="A22" t="s" s="6">
        <v>84</v>
      </c>
      <c r="B22" t="s" s="6">
        <v>18</v>
      </c>
      <c r="C22" s="7">
        <v>19.87</v>
      </c>
      <c r="D22" s="7">
        <v>0</v>
      </c>
      <c r="E22" s="7">
        <v>19.87</v>
      </c>
      <c r="F22" s="7">
        <v>19.87</v>
      </c>
      <c r="G22" s="7">
        <v>19.87</v>
      </c>
      <c r="H22" s="7"/>
      <c r="I22" s="8">
        <f>IF(C22=E22,0,1)</f>
        <v>0</v>
      </c>
      <c r="J22" s="9">
        <v>1139845095</v>
      </c>
      <c r="K22" s="9">
        <f>J22*C22/1000</f>
        <v>22648722.03765</v>
      </c>
      <c r="L22" s="9">
        <f>J22</f>
        <v>1139845095</v>
      </c>
      <c r="M22" s="9"/>
      <c r="N22" s="9">
        <v>38367305</v>
      </c>
      <c r="O22" s="9">
        <v>11622700</v>
      </c>
      <c r="P22" s="9">
        <v>24652980</v>
      </c>
      <c r="Q22" s="9">
        <f>N22+O22+P22</f>
        <v>74642985</v>
      </c>
      <c r="R22" s="9">
        <v>1214488080</v>
      </c>
      <c r="S22" s="10">
        <v>93.854</v>
      </c>
      <c r="T22" s="10">
        <v>6.146</v>
      </c>
      <c r="U22" s="115"/>
      <c r="V22" s="53"/>
      <c r="W22" s="11"/>
      <c r="X22" s="11"/>
      <c r="Y22" s="11"/>
      <c r="Z22" s="11"/>
      <c r="AA22" s="11"/>
      <c r="AB22" s="11"/>
      <c r="AC22" s="11"/>
      <c r="AD22" s="11"/>
    </row>
    <row r="23" ht="15" customHeight="1">
      <c r="A23" t="s" s="6">
        <v>470</v>
      </c>
      <c r="B23" t="s" s="6">
        <v>18</v>
      </c>
      <c r="C23" s="7">
        <v>19.83</v>
      </c>
      <c r="D23" s="7">
        <v>0</v>
      </c>
      <c r="E23" s="7">
        <v>19.83</v>
      </c>
      <c r="F23" s="7">
        <v>19.83</v>
      </c>
      <c r="G23" s="7">
        <v>19.83</v>
      </c>
      <c r="H23" s="7"/>
      <c r="I23" s="8">
        <f>IF(C23=E23,0,1)</f>
        <v>0</v>
      </c>
      <c r="J23" s="9">
        <v>900911149</v>
      </c>
      <c r="K23" s="9">
        <f>J23*C23/1000</f>
        <v>17865068.08467</v>
      </c>
      <c r="L23" s="9">
        <f>J23</f>
        <v>900911149</v>
      </c>
      <c r="M23" s="9"/>
      <c r="N23" s="9">
        <v>66654249</v>
      </c>
      <c r="O23" s="9">
        <v>45825500</v>
      </c>
      <c r="P23" s="9">
        <v>69489155</v>
      </c>
      <c r="Q23" s="9">
        <f>N23+O23+P23</f>
        <v>181968904</v>
      </c>
      <c r="R23" s="9">
        <v>1082880053</v>
      </c>
      <c r="S23" s="10">
        <v>83.19580000000001</v>
      </c>
      <c r="T23" s="10">
        <v>16.8042</v>
      </c>
      <c r="U23" s="115"/>
      <c r="V23" s="53"/>
      <c r="W23" s="11"/>
      <c r="X23" s="11"/>
      <c r="Y23" s="11"/>
      <c r="Z23" s="11"/>
      <c r="AA23" s="11"/>
      <c r="AB23" s="11"/>
      <c r="AC23" s="11"/>
      <c r="AD23" s="11"/>
    </row>
    <row r="24" ht="15" customHeight="1">
      <c r="A24" t="s" s="6">
        <v>548</v>
      </c>
      <c r="B24" t="s" s="6">
        <v>18</v>
      </c>
      <c r="C24" s="7">
        <v>19.75</v>
      </c>
      <c r="D24" s="7">
        <v>0</v>
      </c>
      <c r="E24" s="7">
        <v>19.75</v>
      </c>
      <c r="F24" s="7">
        <v>19.75</v>
      </c>
      <c r="G24" s="7">
        <v>19.75</v>
      </c>
      <c r="H24" s="7"/>
      <c r="I24" s="8">
        <f>IF(C24=E24,0,1)</f>
        <v>0</v>
      </c>
      <c r="J24" s="9">
        <v>3604489760</v>
      </c>
      <c r="K24" s="9">
        <f>J24*C24/1000</f>
        <v>71188672.76000001</v>
      </c>
      <c r="L24" s="9">
        <f>J24</f>
        <v>3604489760</v>
      </c>
      <c r="M24" s="9"/>
      <c r="N24" s="9">
        <v>171415840</v>
      </c>
      <c r="O24" s="9">
        <v>60789000</v>
      </c>
      <c r="P24" s="9">
        <v>118545410</v>
      </c>
      <c r="Q24" s="9">
        <f>N24+O24+P24</f>
        <v>350750250</v>
      </c>
      <c r="R24" s="9">
        <v>3955240010</v>
      </c>
      <c r="S24" s="10">
        <v>91.13200000000001</v>
      </c>
      <c r="T24" s="10">
        <v>8.868</v>
      </c>
      <c r="U24" s="115"/>
      <c r="V24" s="53"/>
      <c r="W24" s="11"/>
      <c r="X24" s="11"/>
      <c r="Y24" s="11"/>
      <c r="Z24" s="11"/>
      <c r="AA24" s="11"/>
      <c r="AB24" s="11"/>
      <c r="AC24" s="11"/>
      <c r="AD24" s="11"/>
    </row>
    <row r="25" ht="15" customHeight="1">
      <c r="A25" t="s" s="6">
        <v>656</v>
      </c>
      <c r="B25" t="s" s="6">
        <v>18</v>
      </c>
      <c r="C25" s="7">
        <v>19.58</v>
      </c>
      <c r="D25" s="7">
        <v>0</v>
      </c>
      <c r="E25" s="7">
        <v>19.58</v>
      </c>
      <c r="F25" s="7">
        <v>19.58</v>
      </c>
      <c r="G25" s="7">
        <v>19.58</v>
      </c>
      <c r="H25" s="7"/>
      <c r="I25" s="8">
        <f>IF(C25=E25,0,1)</f>
        <v>0</v>
      </c>
      <c r="J25" s="9">
        <v>951015420</v>
      </c>
      <c r="K25" s="9">
        <f>J25*C25/1000</f>
        <v>18620881.9236</v>
      </c>
      <c r="L25" s="9">
        <f>J25</f>
        <v>951015420</v>
      </c>
      <c r="M25" s="9"/>
      <c r="N25" s="9">
        <v>10352707</v>
      </c>
      <c r="O25" s="9">
        <v>1150100</v>
      </c>
      <c r="P25" s="9">
        <v>7713894</v>
      </c>
      <c r="Q25" s="9">
        <f>N25+O25+P25</f>
        <v>19216701</v>
      </c>
      <c r="R25" s="9">
        <v>970232121</v>
      </c>
      <c r="S25" s="10">
        <v>98.0194</v>
      </c>
      <c r="T25" s="10">
        <v>1.9806</v>
      </c>
      <c r="U25" s="115"/>
      <c r="V25" s="53"/>
      <c r="W25" s="11"/>
      <c r="X25" s="11"/>
      <c r="Y25" s="11"/>
      <c r="Z25" s="11"/>
      <c r="AA25" s="11"/>
      <c r="AB25" s="11"/>
      <c r="AC25" s="11"/>
      <c r="AD25" s="11"/>
    </row>
    <row r="26" ht="15" customHeight="1">
      <c r="A26" t="s" s="6">
        <v>588</v>
      </c>
      <c r="B26" t="s" s="6">
        <v>18</v>
      </c>
      <c r="C26" s="7">
        <v>19.56</v>
      </c>
      <c r="D26" s="7">
        <v>0</v>
      </c>
      <c r="E26" s="7">
        <v>19.56</v>
      </c>
      <c r="F26" s="7">
        <v>19.56</v>
      </c>
      <c r="G26" s="7">
        <v>19.56</v>
      </c>
      <c r="H26" s="7"/>
      <c r="I26" s="8">
        <f>IF(C26=E26,0,1)</f>
        <v>0</v>
      </c>
      <c r="J26" s="9">
        <v>1407108632</v>
      </c>
      <c r="K26" s="9">
        <f>J26*C26/1000</f>
        <v>27523044.84192</v>
      </c>
      <c r="L26" s="9">
        <f>J26</f>
        <v>1407108632</v>
      </c>
      <c r="M26" s="9"/>
      <c r="N26" s="9">
        <v>55941003</v>
      </c>
      <c r="O26" s="9">
        <v>26073700</v>
      </c>
      <c r="P26" s="9">
        <v>22134976</v>
      </c>
      <c r="Q26" s="9">
        <f>N26+O26+P26</f>
        <v>104149679</v>
      </c>
      <c r="R26" s="9">
        <v>1511258311</v>
      </c>
      <c r="S26" s="10">
        <v>93.1084</v>
      </c>
      <c r="T26" s="10">
        <v>6.8916</v>
      </c>
      <c r="U26" s="115"/>
      <c r="V26" s="53"/>
      <c r="W26" s="11"/>
      <c r="X26" s="11"/>
      <c r="Y26" s="11"/>
      <c r="Z26" s="11"/>
      <c r="AA26" s="11"/>
      <c r="AB26" s="11"/>
      <c r="AC26" s="11"/>
      <c r="AD26" s="11"/>
    </row>
    <row r="27" ht="15" customHeight="1">
      <c r="A27" t="s" s="6">
        <v>20</v>
      </c>
      <c r="B27" t="s" s="6">
        <v>18</v>
      </c>
      <c r="C27" s="7">
        <v>19.45</v>
      </c>
      <c r="D27" s="7">
        <v>0</v>
      </c>
      <c r="E27" s="7">
        <v>19.45</v>
      </c>
      <c r="F27" s="7">
        <v>19.45</v>
      </c>
      <c r="G27" s="7">
        <v>19.45</v>
      </c>
      <c r="H27" s="7"/>
      <c r="I27" s="8">
        <f>IF(C27=E27,0,1)</f>
        <v>0</v>
      </c>
      <c r="J27" s="9">
        <v>4556815241</v>
      </c>
      <c r="K27" s="9">
        <f>J27*C27/1000</f>
        <v>88630056.43745001</v>
      </c>
      <c r="L27" s="9">
        <f>J27</f>
        <v>4556815241</v>
      </c>
      <c r="M27" s="9"/>
      <c r="N27" s="9">
        <v>342153211</v>
      </c>
      <c r="O27" s="9">
        <v>102130400</v>
      </c>
      <c r="P27" s="9">
        <v>102043425</v>
      </c>
      <c r="Q27" s="9">
        <f>N27+O27+P27</f>
        <v>546327036</v>
      </c>
      <c r="R27" s="9">
        <v>5103142277</v>
      </c>
      <c r="S27" s="10">
        <v>89.29430000000001</v>
      </c>
      <c r="T27" s="10">
        <v>10.7057</v>
      </c>
      <c r="U27" s="115"/>
      <c r="V27" s="53"/>
      <c r="W27" s="11"/>
      <c r="X27" s="11"/>
      <c r="Y27" s="11"/>
      <c r="Z27" s="11"/>
      <c r="AA27" s="11"/>
      <c r="AB27" s="11"/>
      <c r="AC27" s="11"/>
      <c r="AD27" s="11"/>
    </row>
    <row r="28" ht="15" customHeight="1">
      <c r="A28" t="s" s="6">
        <v>310</v>
      </c>
      <c r="B28" t="s" s="6">
        <v>18</v>
      </c>
      <c r="C28" s="7">
        <v>19.45</v>
      </c>
      <c r="D28" s="7">
        <v>0</v>
      </c>
      <c r="E28" s="7">
        <v>19.45</v>
      </c>
      <c r="F28" s="7">
        <v>19.45</v>
      </c>
      <c r="G28" s="7">
        <v>19.45</v>
      </c>
      <c r="H28" s="7"/>
      <c r="I28" s="8">
        <f>IF(C28=E28,0,1)</f>
        <v>0</v>
      </c>
      <c r="J28" s="9">
        <v>953997452</v>
      </c>
      <c r="K28" s="9">
        <f>J28*C28/1000</f>
        <v>18555250.4414</v>
      </c>
      <c r="L28" s="9">
        <f>J28</f>
        <v>953997452</v>
      </c>
      <c r="M28" s="9"/>
      <c r="N28" s="9">
        <v>88016232</v>
      </c>
      <c r="O28" s="9">
        <v>38822617</v>
      </c>
      <c r="P28" s="9">
        <v>32911760</v>
      </c>
      <c r="Q28" s="9">
        <f>N28+O28+P28</f>
        <v>159750609</v>
      </c>
      <c r="R28" s="9">
        <v>1113748061</v>
      </c>
      <c r="S28" s="10">
        <v>85.65649999999999</v>
      </c>
      <c r="T28" s="10">
        <v>14.3435</v>
      </c>
      <c r="U28" s="115"/>
      <c r="V28" s="53"/>
      <c r="W28" s="11"/>
      <c r="X28" s="11"/>
      <c r="Y28" s="11"/>
      <c r="Z28" s="11"/>
      <c r="AA28" s="11"/>
      <c r="AB28" s="11"/>
      <c r="AC28" s="11"/>
      <c r="AD28" s="11"/>
    </row>
    <row r="29" ht="15" customHeight="1">
      <c r="A29" t="s" s="6">
        <v>696</v>
      </c>
      <c r="B29" t="s" s="6">
        <v>18</v>
      </c>
      <c r="C29" s="7">
        <v>19.44</v>
      </c>
      <c r="D29" s="7">
        <v>0</v>
      </c>
      <c r="E29" s="7">
        <v>19.44</v>
      </c>
      <c r="F29" s="7">
        <v>19.44</v>
      </c>
      <c r="G29" s="7">
        <v>19.44</v>
      </c>
      <c r="H29" s="7"/>
      <c r="I29" s="8">
        <f>IF(C29=E29,0,1)</f>
        <v>0</v>
      </c>
      <c r="J29" s="9">
        <v>318719551</v>
      </c>
      <c r="K29" s="9">
        <f>J29*C29/1000</f>
        <v>6195908.07144</v>
      </c>
      <c r="L29" s="9">
        <f>J29</f>
        <v>318719551</v>
      </c>
      <c r="M29" s="9"/>
      <c r="N29" s="9">
        <v>18884216</v>
      </c>
      <c r="O29" s="9">
        <v>3044972</v>
      </c>
      <c r="P29" s="9">
        <v>12067507</v>
      </c>
      <c r="Q29" s="9">
        <f>N29+O29+P29</f>
        <v>33996695</v>
      </c>
      <c r="R29" s="9">
        <v>352716246</v>
      </c>
      <c r="S29" s="10">
        <v>90.36150000000001</v>
      </c>
      <c r="T29" s="10">
        <v>9.638500000000001</v>
      </c>
      <c r="U29" s="115"/>
      <c r="V29" s="53"/>
      <c r="W29" s="11"/>
      <c r="X29" s="11"/>
      <c r="Y29" s="11"/>
      <c r="Z29" s="11"/>
      <c r="AA29" s="11"/>
      <c r="AB29" s="11"/>
      <c r="AC29" s="11"/>
      <c r="AD29" s="11"/>
    </row>
    <row r="30" ht="15" customHeight="1">
      <c r="A30" t="s" s="6">
        <v>634</v>
      </c>
      <c r="B30" t="s" s="6">
        <v>18</v>
      </c>
      <c r="C30" s="7">
        <v>19.34</v>
      </c>
      <c r="D30" s="7">
        <v>0</v>
      </c>
      <c r="E30" s="7">
        <v>19.34</v>
      </c>
      <c r="F30" s="7">
        <v>19.34</v>
      </c>
      <c r="G30" s="7">
        <v>19.34</v>
      </c>
      <c r="H30" s="7"/>
      <c r="I30" s="8">
        <f>IF(C30=E30,0,1)</f>
        <v>0</v>
      </c>
      <c r="J30" s="9">
        <v>721663123</v>
      </c>
      <c r="K30" s="9">
        <f>J30*C30/1000</f>
        <v>13956964.79882</v>
      </c>
      <c r="L30" s="9">
        <f>J30</f>
        <v>721663123</v>
      </c>
      <c r="M30" s="9"/>
      <c r="N30" s="9">
        <v>79522737</v>
      </c>
      <c r="O30" s="9">
        <v>25321800</v>
      </c>
      <c r="P30" s="9">
        <v>24525642</v>
      </c>
      <c r="Q30" s="9">
        <f>N30+O30+P30</f>
        <v>129370179</v>
      </c>
      <c r="R30" s="9">
        <v>851033302</v>
      </c>
      <c r="S30" s="10">
        <v>84.7985</v>
      </c>
      <c r="T30" s="10">
        <v>15.2015</v>
      </c>
      <c r="U30" s="115"/>
      <c r="V30" s="53"/>
      <c r="W30" s="11"/>
      <c r="X30" s="11"/>
      <c r="Y30" s="11"/>
      <c r="Z30" s="11"/>
      <c r="AA30" s="11"/>
      <c r="AB30" s="11"/>
      <c r="AC30" s="11"/>
      <c r="AD30" s="11"/>
    </row>
    <row r="31" ht="15" customHeight="1">
      <c r="A31" t="s" s="6">
        <v>290</v>
      </c>
      <c r="B31" t="s" s="6">
        <v>18</v>
      </c>
      <c r="C31" s="7">
        <v>19.26</v>
      </c>
      <c r="D31" s="7">
        <v>0</v>
      </c>
      <c r="E31" s="7">
        <v>40.6</v>
      </c>
      <c r="F31" s="7">
        <v>40.6</v>
      </c>
      <c r="G31" s="7">
        <v>40.6</v>
      </c>
      <c r="H31" s="7"/>
      <c r="I31" s="8">
        <f>IF(C31=E31,0,1)</f>
        <v>1</v>
      </c>
      <c r="J31" s="9">
        <v>1845910516</v>
      </c>
      <c r="K31" s="9">
        <f>J31*C31/1000</f>
        <v>35552236.53816</v>
      </c>
      <c r="L31" s="9">
        <f>J31</f>
        <v>1845910516</v>
      </c>
      <c r="M31" s="9"/>
      <c r="N31" s="9">
        <v>438978884</v>
      </c>
      <c r="O31" s="9">
        <v>76370377</v>
      </c>
      <c r="P31" s="9">
        <v>61938360</v>
      </c>
      <c r="Q31" s="9">
        <f>N31+O31+P31</f>
        <v>577287621</v>
      </c>
      <c r="R31" s="9">
        <v>2423198137</v>
      </c>
      <c r="S31" s="10">
        <v>76.17659999999999</v>
      </c>
      <c r="T31" s="10">
        <v>23.8234</v>
      </c>
      <c r="U31" s="115"/>
      <c r="V31" s="53"/>
      <c r="W31" s="11"/>
      <c r="X31" s="11"/>
      <c r="Y31" s="11"/>
      <c r="Z31" s="11"/>
      <c r="AA31" s="11"/>
      <c r="AB31" s="11"/>
      <c r="AC31" s="11"/>
      <c r="AD31" s="11"/>
    </row>
    <row r="32" ht="15" customHeight="1">
      <c r="A32" t="s" s="6">
        <v>134</v>
      </c>
      <c r="B32" t="s" s="6">
        <v>18</v>
      </c>
      <c r="C32" s="7">
        <v>19.18</v>
      </c>
      <c r="D32" s="7">
        <v>0</v>
      </c>
      <c r="E32" s="7">
        <v>19.18</v>
      </c>
      <c r="F32" s="7">
        <v>19.18</v>
      </c>
      <c r="G32" s="7">
        <v>19.18</v>
      </c>
      <c r="H32" s="7"/>
      <c r="I32" s="8">
        <f>IF(C32=E32,0,1)</f>
        <v>0</v>
      </c>
      <c r="J32" s="9">
        <v>132988846</v>
      </c>
      <c r="K32" s="9">
        <f>J32*C32/1000</f>
        <v>2550726.06628</v>
      </c>
      <c r="L32" s="9">
        <f>J32</f>
        <v>132988846</v>
      </c>
      <c r="M32" s="9"/>
      <c r="N32" s="9">
        <v>5696861</v>
      </c>
      <c r="O32" s="9">
        <v>2054714</v>
      </c>
      <c r="P32" s="9">
        <v>5016525</v>
      </c>
      <c r="Q32" s="9">
        <f>N32+O32+P32</f>
        <v>12768100</v>
      </c>
      <c r="R32" s="9">
        <v>145756946</v>
      </c>
      <c r="S32" s="10">
        <v>91.2401</v>
      </c>
      <c r="T32" s="10">
        <v>8.7599</v>
      </c>
      <c r="U32" s="115"/>
      <c r="V32" s="53"/>
      <c r="W32" s="11"/>
      <c r="X32" s="11"/>
      <c r="Y32" s="11"/>
      <c r="Z32" s="11"/>
      <c r="AA32" s="11"/>
      <c r="AB32" s="11"/>
      <c r="AC32" s="11"/>
      <c r="AD32" s="11"/>
    </row>
    <row r="33" ht="15" customHeight="1">
      <c r="A33" t="s" s="6">
        <v>590</v>
      </c>
      <c r="B33" t="s" s="6">
        <v>18</v>
      </c>
      <c r="C33" s="7">
        <v>19.15</v>
      </c>
      <c r="D33" s="7">
        <v>19.15</v>
      </c>
      <c r="E33" s="7">
        <v>19.15</v>
      </c>
      <c r="F33" s="7">
        <v>19.15</v>
      </c>
      <c r="G33" s="7">
        <v>19.15</v>
      </c>
      <c r="H33" s="7"/>
      <c r="I33" s="8">
        <f>IF(C33=E33,0,1)</f>
        <v>0</v>
      </c>
      <c r="J33" s="9">
        <v>1220708056</v>
      </c>
      <c r="K33" s="9">
        <f>J33*C33/1000</f>
        <v>23376559.2724</v>
      </c>
      <c r="L33" s="9">
        <f>J33</f>
        <v>1220708056</v>
      </c>
      <c r="M33" s="9"/>
      <c r="N33" s="9">
        <v>138345056</v>
      </c>
      <c r="O33" s="9">
        <v>32227600</v>
      </c>
      <c r="P33" s="9">
        <v>55788090</v>
      </c>
      <c r="Q33" s="9">
        <f>N33+O33+P33</f>
        <v>226360746</v>
      </c>
      <c r="R33" s="9">
        <v>1448453940</v>
      </c>
      <c r="S33" s="10">
        <v>84.3723</v>
      </c>
      <c r="T33" s="10">
        <v>15.6277</v>
      </c>
      <c r="U33" s="115"/>
      <c r="V33" s="53"/>
      <c r="W33" s="11"/>
      <c r="X33" s="11"/>
      <c r="Y33" s="11"/>
      <c r="Z33" s="11"/>
      <c r="AA33" s="11"/>
      <c r="AB33" s="11"/>
      <c r="AC33" s="11"/>
      <c r="AD33" s="11"/>
    </row>
    <row r="34" ht="15" customHeight="1">
      <c r="A34" t="s" s="6">
        <v>462</v>
      </c>
      <c r="B34" t="s" s="6">
        <v>18</v>
      </c>
      <c r="C34" s="7">
        <v>19.12</v>
      </c>
      <c r="D34" s="7">
        <v>0</v>
      </c>
      <c r="E34" s="7">
        <v>19.12</v>
      </c>
      <c r="F34" s="7">
        <v>19.12</v>
      </c>
      <c r="G34" s="7">
        <v>19.12</v>
      </c>
      <c r="H34" s="7"/>
      <c r="I34" s="8">
        <f>IF(C34=E34,0,1)</f>
        <v>0</v>
      </c>
      <c r="J34" s="9">
        <v>530773680</v>
      </c>
      <c r="K34" s="9">
        <f>J34*C34/1000</f>
        <v>10148392.7616</v>
      </c>
      <c r="L34" s="9">
        <f>J34</f>
        <v>530773680</v>
      </c>
      <c r="M34" s="9"/>
      <c r="N34" s="9">
        <v>65915213</v>
      </c>
      <c r="O34" s="9">
        <v>39136930</v>
      </c>
      <c r="P34" s="9">
        <v>27378950</v>
      </c>
      <c r="Q34" s="9">
        <f>N34+O34+P34</f>
        <v>132431093</v>
      </c>
      <c r="R34" s="9">
        <v>663204773</v>
      </c>
      <c r="S34" s="10">
        <v>80.0316</v>
      </c>
      <c r="T34" s="10">
        <v>19.9684</v>
      </c>
      <c r="U34" s="115"/>
      <c r="V34" s="53"/>
      <c r="W34" s="11"/>
      <c r="X34" s="11"/>
      <c r="Y34" s="11"/>
      <c r="Z34" s="11"/>
      <c r="AA34" s="11"/>
      <c r="AB34" s="11"/>
      <c r="AC34" s="11"/>
      <c r="AD34" s="11"/>
    </row>
    <row r="35" ht="15" customHeight="1">
      <c r="A35" t="s" s="6">
        <v>312</v>
      </c>
      <c r="B35" t="s" s="6">
        <v>18</v>
      </c>
      <c r="C35" s="7">
        <v>19.1</v>
      </c>
      <c r="D35" s="7">
        <v>0</v>
      </c>
      <c r="E35" s="7">
        <v>19.1</v>
      </c>
      <c r="F35" s="7">
        <v>19.1</v>
      </c>
      <c r="G35" s="7">
        <v>19.1</v>
      </c>
      <c r="H35" s="7"/>
      <c r="I35" s="8">
        <f>IF(C35=E35,0,1)</f>
        <v>0</v>
      </c>
      <c r="J35" s="9">
        <v>376242491</v>
      </c>
      <c r="K35" s="9">
        <f>J35*C35/1000</f>
        <v>7186231.5781</v>
      </c>
      <c r="L35" s="9">
        <f>J35</f>
        <v>376242491</v>
      </c>
      <c r="M35" s="9"/>
      <c r="N35" s="9">
        <v>47653881</v>
      </c>
      <c r="O35" s="9">
        <v>5575700</v>
      </c>
      <c r="P35" s="9">
        <v>24274866</v>
      </c>
      <c r="Q35" s="9">
        <f>N35+O35+P35</f>
        <v>77504447</v>
      </c>
      <c r="R35" s="9">
        <v>453746938</v>
      </c>
      <c r="S35" s="10">
        <v>82.919</v>
      </c>
      <c r="T35" s="10">
        <v>17.081</v>
      </c>
      <c r="U35" s="115"/>
      <c r="V35" s="53"/>
      <c r="W35" s="11"/>
      <c r="X35" s="11"/>
      <c r="Y35" s="11"/>
      <c r="Z35" s="11"/>
      <c r="AA35" s="11"/>
      <c r="AB35" s="11"/>
      <c r="AC35" s="11"/>
      <c r="AD35" s="11"/>
    </row>
    <row r="36" ht="15" customHeight="1">
      <c r="A36" t="s" s="6">
        <v>238</v>
      </c>
      <c r="B36" t="s" s="6">
        <v>18</v>
      </c>
      <c r="C36" s="7">
        <v>19.06</v>
      </c>
      <c r="D36" s="7">
        <v>0</v>
      </c>
      <c r="E36" s="7">
        <v>19.06</v>
      </c>
      <c r="F36" s="7">
        <v>19.06</v>
      </c>
      <c r="G36" s="7">
        <v>19.06</v>
      </c>
      <c r="H36" s="7"/>
      <c r="I36" s="8">
        <f>IF(C36=E36,0,1)</f>
        <v>0</v>
      </c>
      <c r="J36" s="9">
        <v>682696163</v>
      </c>
      <c r="K36" s="9">
        <f>J36*C36/1000</f>
        <v>13012188.86678</v>
      </c>
      <c r="L36" s="9">
        <f>J36</f>
        <v>682696163</v>
      </c>
      <c r="M36" s="9"/>
      <c r="N36" s="9">
        <v>29314741</v>
      </c>
      <c r="O36" s="9">
        <v>6824400</v>
      </c>
      <c r="P36" s="9">
        <v>26554957</v>
      </c>
      <c r="Q36" s="9">
        <f>N36+O36+P36</f>
        <v>62694098</v>
      </c>
      <c r="R36" s="9">
        <v>745390261</v>
      </c>
      <c r="S36" s="10">
        <v>91.5891</v>
      </c>
      <c r="T36" s="10">
        <v>8.4109</v>
      </c>
      <c r="U36" s="115"/>
      <c r="V36" s="53"/>
      <c r="W36" s="11"/>
      <c r="X36" s="11"/>
      <c r="Y36" s="11"/>
      <c r="Z36" s="11"/>
      <c r="AA36" s="11"/>
      <c r="AB36" s="11"/>
      <c r="AC36" s="11"/>
      <c r="AD36" s="11"/>
    </row>
    <row r="37" ht="15" customHeight="1">
      <c r="A37" t="s" s="6">
        <v>554</v>
      </c>
      <c r="B37" t="s" s="6">
        <v>18</v>
      </c>
      <c r="C37" s="7">
        <v>19.03</v>
      </c>
      <c r="D37" s="7">
        <v>0</v>
      </c>
      <c r="E37" s="7">
        <v>19.03</v>
      </c>
      <c r="F37" s="7">
        <v>19.03</v>
      </c>
      <c r="G37" s="7">
        <v>19.03</v>
      </c>
      <c r="H37" s="7"/>
      <c r="I37" s="8">
        <f>IF(C37=E37,0,1)</f>
        <v>0</v>
      </c>
      <c r="J37" s="9">
        <v>1350382370</v>
      </c>
      <c r="K37" s="9">
        <f>J37*C37/1000</f>
        <v>25697776.5011</v>
      </c>
      <c r="L37" s="9">
        <f>J37</f>
        <v>1350382370</v>
      </c>
      <c r="M37" s="9"/>
      <c r="N37" s="9">
        <v>25084301</v>
      </c>
      <c r="O37" s="9">
        <v>2865700</v>
      </c>
      <c r="P37" s="9">
        <v>44569860</v>
      </c>
      <c r="Q37" s="9">
        <f>N37+O37+P37</f>
        <v>72519861</v>
      </c>
      <c r="R37" s="9">
        <v>1422902231</v>
      </c>
      <c r="S37" s="10">
        <v>94.9034</v>
      </c>
      <c r="T37" s="10">
        <v>5.0966</v>
      </c>
      <c r="U37" s="115"/>
      <c r="V37" s="53"/>
      <c r="W37" s="11"/>
      <c r="X37" s="11"/>
      <c r="Y37" s="11"/>
      <c r="Z37" s="11"/>
      <c r="AA37" s="11"/>
      <c r="AB37" s="11"/>
      <c r="AC37" s="11"/>
      <c r="AD37" s="11"/>
    </row>
    <row r="38" ht="15" customHeight="1">
      <c r="A38" t="s" s="6">
        <v>472</v>
      </c>
      <c r="B38" t="s" s="6">
        <v>18</v>
      </c>
      <c r="C38" s="7">
        <v>18.98</v>
      </c>
      <c r="D38" s="7">
        <v>0</v>
      </c>
      <c r="E38" s="7">
        <v>18.98</v>
      </c>
      <c r="F38" s="7">
        <v>18.98</v>
      </c>
      <c r="G38" s="7">
        <v>18.98</v>
      </c>
      <c r="H38" s="7"/>
      <c r="I38" s="8">
        <f>IF(C38=E38,0,1)</f>
        <v>0</v>
      </c>
      <c r="J38" s="9">
        <v>605538898</v>
      </c>
      <c r="K38" s="9">
        <f>J38*C38/1000</f>
        <v>11493128.28404</v>
      </c>
      <c r="L38" s="9">
        <f>J38</f>
        <v>605538898</v>
      </c>
      <c r="M38" s="9"/>
      <c r="N38" s="9">
        <v>11516663</v>
      </c>
      <c r="O38" s="9">
        <v>5420100</v>
      </c>
      <c r="P38" s="9">
        <v>10314666</v>
      </c>
      <c r="Q38" s="9">
        <f>N38+O38+P38</f>
        <v>27251429</v>
      </c>
      <c r="R38" s="9">
        <v>632790327</v>
      </c>
      <c r="S38" s="10">
        <v>95.6935</v>
      </c>
      <c r="T38" s="10">
        <v>4.3065</v>
      </c>
      <c r="U38" s="115"/>
      <c r="V38" s="53"/>
      <c r="W38" s="11"/>
      <c r="X38" s="11"/>
      <c r="Y38" s="11"/>
      <c r="Z38" s="11"/>
      <c r="AA38" s="11"/>
      <c r="AB38" s="11"/>
      <c r="AC38" s="11"/>
      <c r="AD38" s="11"/>
    </row>
    <row r="39" ht="15" customHeight="1">
      <c r="A39" t="s" s="6">
        <v>424</v>
      </c>
      <c r="B39" t="s" s="6">
        <v>18</v>
      </c>
      <c r="C39" s="7">
        <v>18.92</v>
      </c>
      <c r="D39" s="7">
        <v>0</v>
      </c>
      <c r="E39" s="7">
        <v>18.92</v>
      </c>
      <c r="F39" s="7">
        <v>18.92</v>
      </c>
      <c r="G39" s="7">
        <v>18.92</v>
      </c>
      <c r="H39" s="7"/>
      <c r="I39" s="8">
        <f>IF(C39=E39,0,1)</f>
        <v>0</v>
      </c>
      <c r="J39" s="9">
        <v>116518887</v>
      </c>
      <c r="K39" s="9">
        <f>J39*C39/1000</f>
        <v>2204537.34204</v>
      </c>
      <c r="L39" s="9">
        <f>J39</f>
        <v>116518887</v>
      </c>
      <c r="M39" s="9"/>
      <c r="N39" s="9">
        <v>1683241</v>
      </c>
      <c r="O39" s="9">
        <v>965700</v>
      </c>
      <c r="P39" s="9">
        <v>9467372</v>
      </c>
      <c r="Q39" s="9">
        <f>N39+O39+P39</f>
        <v>12116313</v>
      </c>
      <c r="R39" s="9">
        <v>128635200</v>
      </c>
      <c r="S39" s="10">
        <v>90.5809</v>
      </c>
      <c r="T39" s="10">
        <v>9.4191</v>
      </c>
      <c r="U39" s="115"/>
      <c r="V39" s="53"/>
      <c r="W39" s="11"/>
      <c r="X39" s="11"/>
      <c r="Y39" s="11"/>
      <c r="Z39" s="11"/>
      <c r="AA39" s="11"/>
      <c r="AB39" s="11"/>
      <c r="AC39" s="11"/>
      <c r="AD39" s="11"/>
    </row>
    <row r="40" ht="15" customHeight="1">
      <c r="A40" t="s" s="6">
        <v>38</v>
      </c>
      <c r="B40" t="s" s="6">
        <v>18</v>
      </c>
      <c r="C40" s="7">
        <v>18.88</v>
      </c>
      <c r="D40" s="7">
        <v>0</v>
      </c>
      <c r="E40" s="7">
        <v>18.88</v>
      </c>
      <c r="F40" s="7">
        <v>18.88</v>
      </c>
      <c r="G40" s="7">
        <v>18.88</v>
      </c>
      <c r="H40" s="7"/>
      <c r="I40" s="8">
        <f>IF(C40=E40,0,1)</f>
        <v>0</v>
      </c>
      <c r="J40" s="9">
        <v>801223034</v>
      </c>
      <c r="K40" s="9">
        <f>J40*C40/1000</f>
        <v>15127090.88192</v>
      </c>
      <c r="L40" s="9">
        <f>J40</f>
        <v>801223034</v>
      </c>
      <c r="M40" s="9"/>
      <c r="N40" s="9">
        <v>16231940</v>
      </c>
      <c r="O40" s="9">
        <v>5095000</v>
      </c>
      <c r="P40" s="9">
        <v>11331876</v>
      </c>
      <c r="Q40" s="9">
        <f>N40+O40+P40</f>
        <v>32658816</v>
      </c>
      <c r="R40" s="9">
        <v>833881850</v>
      </c>
      <c r="S40" s="10">
        <v>96.0835</v>
      </c>
      <c r="T40" s="10">
        <v>3.9165</v>
      </c>
      <c r="U40" s="115"/>
      <c r="V40" s="53"/>
      <c r="W40" s="11"/>
      <c r="X40" s="11"/>
      <c r="Y40" s="11"/>
      <c r="Z40" s="11"/>
      <c r="AA40" s="11"/>
      <c r="AB40" s="11"/>
      <c r="AC40" s="11"/>
      <c r="AD40" s="11"/>
    </row>
    <row r="41" ht="15" customHeight="1">
      <c r="A41" t="s" s="6">
        <v>390</v>
      </c>
      <c r="B41" t="s" s="6">
        <v>18</v>
      </c>
      <c r="C41" s="7">
        <v>18.88</v>
      </c>
      <c r="D41" s="7">
        <v>0</v>
      </c>
      <c r="E41" s="7">
        <v>18.88</v>
      </c>
      <c r="F41" s="7">
        <v>18.88</v>
      </c>
      <c r="G41" s="7">
        <v>18.88</v>
      </c>
      <c r="H41" s="7"/>
      <c r="I41" s="8">
        <f>IF(C41=E41,0,1)</f>
        <v>0</v>
      </c>
      <c r="J41" s="9">
        <v>1412367349</v>
      </c>
      <c r="K41" s="9">
        <f>J41*C41/1000</f>
        <v>26665495.54912</v>
      </c>
      <c r="L41" s="9">
        <f>J41</f>
        <v>1412367349</v>
      </c>
      <c r="M41" s="9"/>
      <c r="N41" s="9">
        <v>71542997</v>
      </c>
      <c r="O41" s="9">
        <v>16433700</v>
      </c>
      <c r="P41" s="9">
        <v>37309000</v>
      </c>
      <c r="Q41" s="9">
        <f>N41+O41+P41</f>
        <v>125285697</v>
      </c>
      <c r="R41" s="9">
        <v>1537653046</v>
      </c>
      <c r="S41" s="10">
        <v>91.85209999999999</v>
      </c>
      <c r="T41" s="10">
        <v>8.1479</v>
      </c>
      <c r="U41" s="115"/>
      <c r="V41" s="53"/>
      <c r="W41" s="11"/>
      <c r="X41" s="11"/>
      <c r="Y41" s="11"/>
      <c r="Z41" s="11"/>
      <c r="AA41" s="11"/>
      <c r="AB41" s="11"/>
      <c r="AC41" s="11"/>
      <c r="AD41" s="11"/>
    </row>
    <row r="42" ht="15" customHeight="1">
      <c r="A42" t="s" s="6">
        <v>324</v>
      </c>
      <c r="B42" t="s" s="6">
        <v>18</v>
      </c>
      <c r="C42" s="7">
        <v>18.84</v>
      </c>
      <c r="D42" s="7">
        <v>0</v>
      </c>
      <c r="E42" s="7">
        <v>18.84</v>
      </c>
      <c r="F42" s="7">
        <v>18.84</v>
      </c>
      <c r="G42" s="7">
        <v>18.84</v>
      </c>
      <c r="H42" s="7"/>
      <c r="I42" s="8">
        <f>IF(C42=E42,0,1)</f>
        <v>0</v>
      </c>
      <c r="J42" s="9">
        <v>277357450</v>
      </c>
      <c r="K42" s="9">
        <f>J42*C42/1000</f>
        <v>5225414.358</v>
      </c>
      <c r="L42" s="9">
        <f>J42</f>
        <v>277357450</v>
      </c>
      <c r="M42" s="9"/>
      <c r="N42" s="9">
        <v>2296261</v>
      </c>
      <c r="O42" s="9">
        <v>851000</v>
      </c>
      <c r="P42" s="9">
        <v>24129751</v>
      </c>
      <c r="Q42" s="9">
        <f>N42+O42+P42</f>
        <v>27277012</v>
      </c>
      <c r="R42" s="9">
        <v>304634462</v>
      </c>
      <c r="S42" s="10">
        <v>91.04600000000001</v>
      </c>
      <c r="T42" s="10">
        <v>8.954000000000001</v>
      </c>
      <c r="U42" s="115"/>
      <c r="V42" s="53"/>
      <c r="W42" s="11"/>
      <c r="X42" s="11"/>
      <c r="Y42" s="11"/>
      <c r="Z42" s="11"/>
      <c r="AA42" s="11"/>
      <c r="AB42" s="11"/>
      <c r="AC42" s="11"/>
      <c r="AD42" s="11"/>
    </row>
    <row r="43" ht="15" customHeight="1">
      <c r="A43" t="s" s="6">
        <v>578</v>
      </c>
      <c r="B43" t="s" s="6">
        <v>18</v>
      </c>
      <c r="C43" s="7">
        <v>18.82</v>
      </c>
      <c r="D43" s="7">
        <v>0</v>
      </c>
      <c r="E43" s="7">
        <v>39.04</v>
      </c>
      <c r="F43" s="7">
        <v>39.04</v>
      </c>
      <c r="G43" s="7">
        <v>39.04</v>
      </c>
      <c r="H43" s="7"/>
      <c r="I43" s="8">
        <f>IF(C43=E43,0,1)</f>
        <v>1</v>
      </c>
      <c r="J43" s="9">
        <v>7563612002</v>
      </c>
      <c r="K43" s="9">
        <f>J43*C43/1000</f>
        <v>142347177.87764</v>
      </c>
      <c r="L43" s="9">
        <f>J43</f>
        <v>7563612002</v>
      </c>
      <c r="M43" s="9"/>
      <c r="N43" s="9">
        <v>1369511798</v>
      </c>
      <c r="O43" s="9">
        <v>266750900</v>
      </c>
      <c r="P43" s="9">
        <v>797030870</v>
      </c>
      <c r="Q43" s="9">
        <f>N43+O43+P43</f>
        <v>2433293568</v>
      </c>
      <c r="R43" s="9">
        <v>9996905570</v>
      </c>
      <c r="S43" s="10">
        <v>75.65949999999999</v>
      </c>
      <c r="T43" s="10">
        <v>24.3405</v>
      </c>
      <c r="U43" s="115"/>
      <c r="V43" s="53"/>
      <c r="W43" s="11"/>
      <c r="X43" s="11"/>
      <c r="Y43" s="11"/>
      <c r="Z43" s="11"/>
      <c r="AA43" s="11"/>
      <c r="AB43" s="11"/>
      <c r="AC43" s="11"/>
      <c r="AD43" s="11"/>
    </row>
    <row r="44" ht="15" customHeight="1">
      <c r="A44" t="s" s="6">
        <v>256</v>
      </c>
      <c r="B44" t="s" s="6">
        <v>18</v>
      </c>
      <c r="C44" s="7">
        <v>18.72</v>
      </c>
      <c r="D44" s="7">
        <v>0</v>
      </c>
      <c r="E44" s="7">
        <v>18.72</v>
      </c>
      <c r="F44" s="7">
        <v>18.72</v>
      </c>
      <c r="G44" s="7">
        <v>18.72</v>
      </c>
      <c r="H44" s="7"/>
      <c r="I44" s="8">
        <f>IF(C44=E44,0,1)</f>
        <v>0</v>
      </c>
      <c r="J44" s="9">
        <v>612174400</v>
      </c>
      <c r="K44" s="9">
        <f>J44*C44/1000</f>
        <v>11459904.768</v>
      </c>
      <c r="L44" s="9">
        <f>J44</f>
        <v>612174400</v>
      </c>
      <c r="M44" s="9"/>
      <c r="N44" s="9">
        <v>33598220</v>
      </c>
      <c r="O44" s="9">
        <v>5892500</v>
      </c>
      <c r="P44" s="9">
        <v>70448492</v>
      </c>
      <c r="Q44" s="9">
        <f>N44+O44+P44</f>
        <v>109939212</v>
      </c>
      <c r="R44" s="9">
        <v>722113612</v>
      </c>
      <c r="S44" s="10">
        <v>84.7754</v>
      </c>
      <c r="T44" s="10">
        <v>15.2246</v>
      </c>
      <c r="U44" s="115"/>
      <c r="V44" s="53"/>
      <c r="W44" s="11"/>
      <c r="X44" s="11"/>
      <c r="Y44" s="11"/>
      <c r="Z44" s="11"/>
      <c r="AA44" s="11"/>
      <c r="AB44" s="11"/>
      <c r="AC44" s="11"/>
      <c r="AD44" s="11"/>
    </row>
    <row r="45" ht="15" customHeight="1">
      <c r="A45" t="s" s="6">
        <v>222</v>
      </c>
      <c r="B45" t="s" s="6">
        <v>18</v>
      </c>
      <c r="C45" s="7">
        <v>18.59</v>
      </c>
      <c r="D45" s="7">
        <v>0</v>
      </c>
      <c r="E45" s="7">
        <v>18.59</v>
      </c>
      <c r="F45" s="7">
        <v>18.59</v>
      </c>
      <c r="G45" s="7">
        <v>18.59</v>
      </c>
      <c r="H45" s="7"/>
      <c r="I45" s="8">
        <f>IF(C45=E45,0,1)</f>
        <v>0</v>
      </c>
      <c r="J45" s="9">
        <v>1318229099</v>
      </c>
      <c r="K45" s="9">
        <f>J45*C45/1000</f>
        <v>24505878.95041</v>
      </c>
      <c r="L45" s="9">
        <f>J45</f>
        <v>1318229099</v>
      </c>
      <c r="M45" s="9"/>
      <c r="N45" s="9">
        <v>130973801</v>
      </c>
      <c r="O45" s="9">
        <v>63946660</v>
      </c>
      <c r="P45" s="9">
        <v>103221404</v>
      </c>
      <c r="Q45" s="9">
        <f>N45+O45+P45</f>
        <v>298141865</v>
      </c>
      <c r="R45" s="9">
        <v>1616370964</v>
      </c>
      <c r="S45" s="10">
        <v>81.5549</v>
      </c>
      <c r="T45" s="10">
        <v>18.4451</v>
      </c>
      <c r="U45" s="115"/>
      <c r="V45" s="53"/>
      <c r="W45" s="11"/>
      <c r="X45" s="11"/>
      <c r="Y45" s="11"/>
      <c r="Z45" s="11"/>
      <c r="AA45" s="11"/>
      <c r="AB45" s="11"/>
      <c r="AC45" s="11"/>
      <c r="AD45" s="11"/>
    </row>
    <row r="46" ht="15" customHeight="1">
      <c r="A46" t="s" s="6">
        <v>488</v>
      </c>
      <c r="B46" t="s" s="6">
        <v>18</v>
      </c>
      <c r="C46" s="7">
        <v>18.56</v>
      </c>
      <c r="D46" s="7">
        <v>0</v>
      </c>
      <c r="E46" s="7">
        <v>39.9</v>
      </c>
      <c r="F46" s="7">
        <v>39.9</v>
      </c>
      <c r="G46" s="7">
        <v>39.9</v>
      </c>
      <c r="H46" s="7"/>
      <c r="I46" s="8">
        <f>IF(C46=E46,0,1)</f>
        <v>1</v>
      </c>
      <c r="J46" s="9">
        <v>3220808803</v>
      </c>
      <c r="K46" s="9">
        <f>J46*C46/1000</f>
        <v>59778211.38368</v>
      </c>
      <c r="L46" s="9">
        <f>J46</f>
        <v>3220808803</v>
      </c>
      <c r="M46" s="9"/>
      <c r="N46" s="9">
        <v>400004056</v>
      </c>
      <c r="O46" s="9">
        <v>155171501</v>
      </c>
      <c r="P46" s="9">
        <v>319166820</v>
      </c>
      <c r="Q46" s="9">
        <f>N46+O46+P46</f>
        <v>874342377</v>
      </c>
      <c r="R46" s="9">
        <v>4095151180</v>
      </c>
      <c r="S46" s="10">
        <v>78.6493</v>
      </c>
      <c r="T46" s="10">
        <v>21.3507</v>
      </c>
      <c r="U46" s="115"/>
      <c r="V46" s="53"/>
      <c r="W46" s="11"/>
      <c r="X46" s="11"/>
      <c r="Y46" s="11"/>
      <c r="Z46" s="11"/>
      <c r="AA46" s="11"/>
      <c r="AB46" s="11"/>
      <c r="AC46" s="11"/>
      <c r="AD46" s="11"/>
    </row>
    <row r="47" ht="15" customHeight="1">
      <c r="A47" t="s" s="6">
        <v>434</v>
      </c>
      <c r="B47" t="s" s="6">
        <v>18</v>
      </c>
      <c r="C47" s="7">
        <v>18.53</v>
      </c>
      <c r="D47" s="7">
        <v>0</v>
      </c>
      <c r="E47" s="7">
        <v>39.26</v>
      </c>
      <c r="F47" s="7">
        <v>39.26</v>
      </c>
      <c r="G47" s="7">
        <v>39.26</v>
      </c>
      <c r="H47" s="7"/>
      <c r="I47" s="8">
        <f>IF(C47=E47,0,1)</f>
        <v>1</v>
      </c>
      <c r="J47" s="9">
        <v>658062492</v>
      </c>
      <c r="K47" s="9">
        <f>J47*C47/1000</f>
        <v>12193897.97676</v>
      </c>
      <c r="L47" s="9">
        <f>J47</f>
        <v>658062492</v>
      </c>
      <c r="M47" s="9"/>
      <c r="N47" s="9">
        <v>119755771</v>
      </c>
      <c r="O47" s="9">
        <v>24997700</v>
      </c>
      <c r="P47" s="9">
        <v>55755268</v>
      </c>
      <c r="Q47" s="9">
        <f>N47+O47+P47</f>
        <v>200508739</v>
      </c>
      <c r="R47" s="9">
        <v>858571231</v>
      </c>
      <c r="S47" s="10">
        <v>76.64619999999999</v>
      </c>
      <c r="T47" s="10">
        <v>23.3538</v>
      </c>
      <c r="U47" s="115"/>
      <c r="V47" s="53"/>
      <c r="W47" s="11"/>
      <c r="X47" s="11"/>
      <c r="Y47" s="11"/>
      <c r="Z47" s="11"/>
      <c r="AA47" s="11"/>
      <c r="AB47" s="11"/>
      <c r="AC47" s="11"/>
      <c r="AD47" s="11"/>
    </row>
    <row r="48" ht="15" customHeight="1">
      <c r="A48" t="s" s="6">
        <v>628</v>
      </c>
      <c r="B48" t="s" s="6">
        <v>18</v>
      </c>
      <c r="C48" s="7">
        <v>18.52</v>
      </c>
      <c r="D48" s="7">
        <v>0</v>
      </c>
      <c r="E48" s="7">
        <v>18.52</v>
      </c>
      <c r="F48" s="7">
        <v>18.52</v>
      </c>
      <c r="G48" s="7">
        <v>18.52</v>
      </c>
      <c r="H48" s="7"/>
      <c r="I48" s="8">
        <f>IF(C48=E48,0,1)</f>
        <v>0</v>
      </c>
      <c r="J48" s="9">
        <v>178926560</v>
      </c>
      <c r="K48" s="9">
        <f>J48*C48/1000</f>
        <v>3313719.8912</v>
      </c>
      <c r="L48" s="9">
        <f>J48</f>
        <v>178926560</v>
      </c>
      <c r="M48" s="9"/>
      <c r="N48" s="9">
        <v>3101840</v>
      </c>
      <c r="O48" s="9">
        <v>1401260</v>
      </c>
      <c r="P48" s="9">
        <v>12937662</v>
      </c>
      <c r="Q48" s="9">
        <f>N48+O48+P48</f>
        <v>17440762</v>
      </c>
      <c r="R48" s="9">
        <v>196367322</v>
      </c>
      <c r="S48" s="10">
        <v>91.1183</v>
      </c>
      <c r="T48" s="10">
        <v>8.8817</v>
      </c>
      <c r="U48" s="115"/>
      <c r="V48" s="53"/>
      <c r="W48" s="11"/>
      <c r="X48" s="11"/>
      <c r="Y48" s="11"/>
      <c r="Z48" s="11"/>
      <c r="AA48" s="11"/>
      <c r="AB48" s="11"/>
      <c r="AC48" s="11"/>
      <c r="AD48" s="11"/>
    </row>
    <row r="49" ht="15" customHeight="1">
      <c r="A49" t="s" s="6">
        <v>672</v>
      </c>
      <c r="B49" t="s" s="6">
        <v>18</v>
      </c>
      <c r="C49" s="7">
        <v>18.49</v>
      </c>
      <c r="D49" s="7">
        <v>0</v>
      </c>
      <c r="E49" s="7">
        <v>18.49</v>
      </c>
      <c r="F49" s="7">
        <v>18.49</v>
      </c>
      <c r="G49" s="7">
        <v>18.49</v>
      </c>
      <c r="H49" s="7"/>
      <c r="I49" s="8">
        <f>IF(C49=E49,0,1)</f>
        <v>0</v>
      </c>
      <c r="J49" s="9">
        <v>3155483421</v>
      </c>
      <c r="K49" s="9">
        <f>J49*C49/1000</f>
        <v>58344888.45429</v>
      </c>
      <c r="L49" s="9">
        <f>J49</f>
        <v>3155483421</v>
      </c>
      <c r="M49" s="9"/>
      <c r="N49" s="9">
        <v>595262280</v>
      </c>
      <c r="O49" s="9">
        <v>484992385</v>
      </c>
      <c r="P49" s="9">
        <v>293641058</v>
      </c>
      <c r="Q49" s="9">
        <f>N49+O49+P49</f>
        <v>1373895723</v>
      </c>
      <c r="R49" s="9">
        <v>4529379144</v>
      </c>
      <c r="S49" s="10">
        <v>69.667</v>
      </c>
      <c r="T49" s="10">
        <v>30.333</v>
      </c>
      <c r="U49" s="115"/>
      <c r="V49" s="53"/>
      <c r="W49" s="11"/>
      <c r="X49" s="11"/>
      <c r="Y49" s="11"/>
      <c r="Z49" s="11"/>
      <c r="AA49" s="11"/>
      <c r="AB49" s="11"/>
      <c r="AC49" s="11"/>
      <c r="AD49" s="11"/>
    </row>
    <row r="50" ht="15" customHeight="1">
      <c r="A50" t="s" s="6">
        <v>674</v>
      </c>
      <c r="B50" t="s" s="6">
        <v>18</v>
      </c>
      <c r="C50" s="7">
        <v>18.49</v>
      </c>
      <c r="D50" s="7">
        <v>0</v>
      </c>
      <c r="E50" s="7">
        <v>36.31</v>
      </c>
      <c r="F50" s="7">
        <v>36.31</v>
      </c>
      <c r="G50" s="7">
        <v>36.31</v>
      </c>
      <c r="H50" s="7"/>
      <c r="I50" s="8">
        <f>IF(C50=E50,0,1)</f>
        <v>1</v>
      </c>
      <c r="J50" s="9">
        <v>3133077955</v>
      </c>
      <c r="K50" s="9">
        <f>J50*C50/1000</f>
        <v>57930611.38795</v>
      </c>
      <c r="L50" s="9">
        <f>J50</f>
        <v>3133077955</v>
      </c>
      <c r="M50" s="9"/>
      <c r="N50" s="9">
        <v>357017048</v>
      </c>
      <c r="O50" s="9">
        <v>163907409</v>
      </c>
      <c r="P50" s="9">
        <v>144178251</v>
      </c>
      <c r="Q50" s="9">
        <f>N50+O50+P50</f>
        <v>665102708</v>
      </c>
      <c r="R50" s="9">
        <v>3798180663</v>
      </c>
      <c r="S50" s="10">
        <v>82.4889</v>
      </c>
      <c r="T50" s="10">
        <v>17.5111</v>
      </c>
      <c r="U50" s="115"/>
      <c r="V50" s="53"/>
      <c r="W50" s="11"/>
      <c r="X50" s="11"/>
      <c r="Y50" s="11"/>
      <c r="Z50" s="11"/>
      <c r="AA50" s="11"/>
      <c r="AB50" s="11"/>
      <c r="AC50" s="11"/>
      <c r="AD50" s="11"/>
    </row>
    <row r="51" ht="15" customHeight="1">
      <c r="A51" t="s" s="6">
        <v>646</v>
      </c>
      <c r="B51" t="s" s="6">
        <v>18</v>
      </c>
      <c r="C51" s="7">
        <v>18.35</v>
      </c>
      <c r="D51" s="7">
        <v>0</v>
      </c>
      <c r="E51" s="7">
        <v>18.35</v>
      </c>
      <c r="F51" s="7">
        <v>18.35</v>
      </c>
      <c r="G51" s="7">
        <v>18.35</v>
      </c>
      <c r="H51" s="7"/>
      <c r="I51" s="8">
        <f>IF(C51=E51,0,1)</f>
        <v>0</v>
      </c>
      <c r="J51" s="9">
        <v>4003020148</v>
      </c>
      <c r="K51" s="9">
        <f>J51*C51/1000</f>
        <v>73455419.7158</v>
      </c>
      <c r="L51" s="9">
        <f>J51</f>
        <v>4003020148</v>
      </c>
      <c r="M51" s="9"/>
      <c r="N51" s="9">
        <v>137208352</v>
      </c>
      <c r="O51" s="9">
        <v>4657300</v>
      </c>
      <c r="P51" s="9">
        <v>59540500</v>
      </c>
      <c r="Q51" s="9">
        <f>N51+O51+P51</f>
        <v>201406152</v>
      </c>
      <c r="R51" s="9">
        <v>4204426300</v>
      </c>
      <c r="S51" s="10">
        <v>95.2097</v>
      </c>
      <c r="T51" s="10">
        <v>4.7903</v>
      </c>
      <c r="U51" s="115"/>
      <c r="V51" s="53"/>
      <c r="W51" s="11"/>
      <c r="X51" s="11"/>
      <c r="Y51" s="11"/>
      <c r="Z51" s="11"/>
      <c r="AA51" s="11"/>
      <c r="AB51" s="11"/>
      <c r="AC51" s="11"/>
      <c r="AD51" s="11"/>
    </row>
    <row r="52" ht="15" customHeight="1">
      <c r="A52" t="s" s="6">
        <v>482</v>
      </c>
      <c r="B52" t="s" s="6">
        <v>18</v>
      </c>
      <c r="C52" s="7">
        <v>18.32</v>
      </c>
      <c r="D52" s="7">
        <v>0</v>
      </c>
      <c r="E52" s="7">
        <v>18.32</v>
      </c>
      <c r="F52" s="7">
        <v>18.32</v>
      </c>
      <c r="G52" s="7">
        <v>18.32</v>
      </c>
      <c r="H52" s="7"/>
      <c r="I52" s="8">
        <f>IF(C52=E52,0,1)</f>
        <v>0</v>
      </c>
      <c r="J52" s="9">
        <v>90098144</v>
      </c>
      <c r="K52" s="9">
        <f>J52*C52/1000</f>
        <v>1650597.99808</v>
      </c>
      <c r="L52" s="9">
        <f>J52</f>
        <v>90098144</v>
      </c>
      <c r="M52" s="9"/>
      <c r="N52" s="9">
        <v>6464943</v>
      </c>
      <c r="O52" s="9">
        <v>853400</v>
      </c>
      <c r="P52" s="9">
        <v>6770883</v>
      </c>
      <c r="Q52" s="9">
        <f>N52+O52+P52</f>
        <v>14089226</v>
      </c>
      <c r="R52" s="9">
        <v>104187370</v>
      </c>
      <c r="S52" s="10">
        <v>86.477</v>
      </c>
      <c r="T52" s="10">
        <v>13.523</v>
      </c>
      <c r="U52" s="115"/>
      <c r="V52" s="53"/>
      <c r="W52" s="11"/>
      <c r="X52" s="11"/>
      <c r="Y52" s="11"/>
      <c r="Z52" s="11"/>
      <c r="AA52" s="11"/>
      <c r="AB52" s="11"/>
      <c r="AC52" s="11"/>
      <c r="AD52" s="11"/>
    </row>
    <row r="53" ht="15" customHeight="1">
      <c r="A53" t="s" s="6">
        <v>136</v>
      </c>
      <c r="B53" t="s" s="6">
        <v>18</v>
      </c>
      <c r="C53" s="7">
        <v>18.25</v>
      </c>
      <c r="D53" s="7">
        <v>0</v>
      </c>
      <c r="E53" s="7">
        <v>18.25</v>
      </c>
      <c r="F53" s="7">
        <v>18.25</v>
      </c>
      <c r="G53" s="7">
        <v>18.25</v>
      </c>
      <c r="H53" s="7"/>
      <c r="I53" s="8">
        <f>IF(C53=E53,0,1)</f>
        <v>0</v>
      </c>
      <c r="J53" s="9">
        <v>174628595</v>
      </c>
      <c r="K53" s="9">
        <f>J53*C53/1000</f>
        <v>3186971.85875</v>
      </c>
      <c r="L53" s="9">
        <f>J53</f>
        <v>174628595</v>
      </c>
      <c r="M53" s="9"/>
      <c r="N53" s="9">
        <v>3023175</v>
      </c>
      <c r="O53" s="9">
        <v>952580</v>
      </c>
      <c r="P53" s="9">
        <v>5403880</v>
      </c>
      <c r="Q53" s="9">
        <f>N53+O53+P53</f>
        <v>9379635</v>
      </c>
      <c r="R53" s="9">
        <v>184008230</v>
      </c>
      <c r="S53" s="10">
        <v>94.90260000000001</v>
      </c>
      <c r="T53" s="10">
        <v>5.0974</v>
      </c>
      <c r="U53" s="115"/>
      <c r="V53" s="53"/>
      <c r="W53" s="11"/>
      <c r="X53" s="11"/>
      <c r="Y53" s="11"/>
      <c r="Z53" s="11"/>
      <c r="AA53" s="11"/>
      <c r="AB53" s="11"/>
      <c r="AC53" s="11"/>
      <c r="AD53" s="11"/>
    </row>
    <row r="54" ht="15" customHeight="1">
      <c r="A54" t="s" s="6">
        <v>432</v>
      </c>
      <c r="B54" t="s" s="6">
        <v>18</v>
      </c>
      <c r="C54" s="7">
        <v>18.2</v>
      </c>
      <c r="D54" s="7">
        <v>18.2</v>
      </c>
      <c r="E54" s="7">
        <v>18.2</v>
      </c>
      <c r="F54" s="7">
        <v>18.2</v>
      </c>
      <c r="G54" s="7">
        <v>18.2</v>
      </c>
      <c r="H54" s="7"/>
      <c r="I54" s="8">
        <f>IF(C54=E54,0,1)</f>
        <v>0</v>
      </c>
      <c r="J54" s="9">
        <v>1888531122</v>
      </c>
      <c r="K54" s="9">
        <f>J54*C54/1000</f>
        <v>34371266.4204</v>
      </c>
      <c r="L54" s="9">
        <f>J54</f>
        <v>1888531122</v>
      </c>
      <c r="M54" s="9"/>
      <c r="N54" s="9">
        <v>81264198</v>
      </c>
      <c r="O54" s="9">
        <v>18594600</v>
      </c>
      <c r="P54" s="9">
        <v>48813080</v>
      </c>
      <c r="Q54" s="9">
        <f>N54+O54+P54</f>
        <v>148671878</v>
      </c>
      <c r="R54" s="9">
        <v>2038053400</v>
      </c>
      <c r="S54" s="10">
        <v>92.7052</v>
      </c>
      <c r="T54" s="10">
        <v>7.2948</v>
      </c>
      <c r="U54" s="115"/>
      <c r="V54" s="53"/>
      <c r="W54" s="11"/>
      <c r="X54" s="11"/>
      <c r="Y54" s="11"/>
      <c r="Z54" s="11"/>
      <c r="AA54" s="11"/>
      <c r="AB54" s="11"/>
      <c r="AC54" s="11"/>
      <c r="AD54" s="11"/>
    </row>
    <row r="55" ht="15" customHeight="1">
      <c r="A55" t="s" s="6">
        <v>592</v>
      </c>
      <c r="B55" t="s" s="6">
        <v>18</v>
      </c>
      <c r="C55" s="7">
        <v>18.05</v>
      </c>
      <c r="D55" s="7">
        <v>0</v>
      </c>
      <c r="E55" s="7">
        <v>24.57</v>
      </c>
      <c r="F55" s="7">
        <v>24.57</v>
      </c>
      <c r="G55" s="7">
        <v>24.57</v>
      </c>
      <c r="H55" s="7"/>
      <c r="I55" s="8">
        <f>IF(C55=E55,0,1)</f>
        <v>1</v>
      </c>
      <c r="J55" s="9">
        <v>4804601288</v>
      </c>
      <c r="K55" s="9">
        <f>J55*C55/1000</f>
        <v>86723053.2484</v>
      </c>
      <c r="L55" s="9">
        <f>J55</f>
        <v>4804601288</v>
      </c>
      <c r="M55" s="9"/>
      <c r="N55" s="9">
        <v>215023558</v>
      </c>
      <c r="O55" s="9">
        <v>34203500</v>
      </c>
      <c r="P55" s="9">
        <v>144636520</v>
      </c>
      <c r="Q55" s="9">
        <f>N55+O55+P55</f>
        <v>393863578</v>
      </c>
      <c r="R55" s="9">
        <v>5198464866</v>
      </c>
      <c r="S55" s="10">
        <v>92.4235</v>
      </c>
      <c r="T55" s="10">
        <v>7.5765</v>
      </c>
      <c r="U55" s="115"/>
      <c r="V55" s="53"/>
      <c r="W55" s="11"/>
      <c r="X55" s="11"/>
      <c r="Y55" s="11"/>
      <c r="Z55" s="11"/>
      <c r="AA55" s="11"/>
      <c r="AB55" s="11"/>
      <c r="AC55" s="11"/>
      <c r="AD55" s="11"/>
    </row>
    <row r="56" ht="15" customHeight="1">
      <c r="A56" t="s" s="6">
        <v>152</v>
      </c>
      <c r="B56" t="s" s="6">
        <v>18</v>
      </c>
      <c r="C56" s="7">
        <v>17.95</v>
      </c>
      <c r="D56" s="7">
        <v>0</v>
      </c>
      <c r="E56" s="7">
        <v>17.95</v>
      </c>
      <c r="F56" s="7">
        <v>17.95</v>
      </c>
      <c r="G56" s="7">
        <v>17.95</v>
      </c>
      <c r="H56" s="7"/>
      <c r="I56" s="8">
        <f>IF(C56=E56,0,1)</f>
        <v>0</v>
      </c>
      <c r="J56" s="9">
        <v>255817463</v>
      </c>
      <c r="K56" s="9">
        <f>J56*C56/1000</f>
        <v>4591923.46085</v>
      </c>
      <c r="L56" s="9">
        <f>J56</f>
        <v>255817463</v>
      </c>
      <c r="M56" s="9"/>
      <c r="N56" s="9">
        <v>7722014</v>
      </c>
      <c r="O56" s="9">
        <v>10196384</v>
      </c>
      <c r="P56" s="9">
        <v>21958537</v>
      </c>
      <c r="Q56" s="9">
        <f>N56+O56+P56</f>
        <v>39876935</v>
      </c>
      <c r="R56" s="9">
        <v>295694398</v>
      </c>
      <c r="S56" s="10">
        <v>86.5141</v>
      </c>
      <c r="T56" s="10">
        <v>13.4859</v>
      </c>
      <c r="U56" s="115"/>
      <c r="V56" s="53"/>
      <c r="W56" s="11"/>
      <c r="X56" s="11"/>
      <c r="Y56" s="11"/>
      <c r="Z56" s="11"/>
      <c r="AA56" s="11"/>
      <c r="AB56" s="11"/>
      <c r="AC56" s="11"/>
      <c r="AD56" s="11"/>
    </row>
    <row r="57" ht="15" customHeight="1">
      <c r="A57" t="s" s="6">
        <v>266</v>
      </c>
      <c r="B57" t="s" s="6">
        <v>18</v>
      </c>
      <c r="C57" s="7">
        <v>17.91</v>
      </c>
      <c r="D57" s="7">
        <v>0</v>
      </c>
      <c r="E57" s="7">
        <v>17.89</v>
      </c>
      <c r="F57" s="7">
        <v>17.89</v>
      </c>
      <c r="G57" s="7">
        <v>17.89</v>
      </c>
      <c r="H57" s="7"/>
      <c r="I57" s="8">
        <f>IF(C57=E57,0,1)</f>
        <v>1</v>
      </c>
      <c r="J57" s="9">
        <v>1332340490</v>
      </c>
      <c r="K57" s="9">
        <f>J57*C57/1000</f>
        <v>23862218.1759</v>
      </c>
      <c r="L57" s="9">
        <f>J57</f>
        <v>1332340490</v>
      </c>
      <c r="M57" s="9"/>
      <c r="N57" s="9">
        <v>42756662</v>
      </c>
      <c r="O57" s="9">
        <v>2513900</v>
      </c>
      <c r="P57" s="9">
        <v>19232114</v>
      </c>
      <c r="Q57" s="9">
        <f>N57+O57+P57</f>
        <v>64502676</v>
      </c>
      <c r="R57" s="9">
        <v>1396843166</v>
      </c>
      <c r="S57" s="10">
        <v>95.3823</v>
      </c>
      <c r="T57" s="10">
        <v>4.6177</v>
      </c>
      <c r="U57" s="115"/>
      <c r="V57" s="53"/>
      <c r="W57" s="11"/>
      <c r="X57" s="11"/>
      <c r="Y57" s="11"/>
      <c r="Z57" s="11"/>
      <c r="AA57" s="11"/>
      <c r="AB57" s="11"/>
      <c r="AC57" s="11"/>
      <c r="AD57" s="11"/>
    </row>
    <row r="58" ht="15" customHeight="1">
      <c r="A58" t="s" s="6">
        <v>80</v>
      </c>
      <c r="B58" t="s" s="6">
        <v>18</v>
      </c>
      <c r="C58" s="7">
        <v>17.9</v>
      </c>
      <c r="D58" s="7">
        <v>0</v>
      </c>
      <c r="E58" s="7">
        <v>17.9</v>
      </c>
      <c r="F58" s="7">
        <v>17.9</v>
      </c>
      <c r="G58" s="7">
        <v>17.9</v>
      </c>
      <c r="H58" s="7"/>
      <c r="I58" s="8">
        <f>IF(C58=E58,0,1)</f>
        <v>0</v>
      </c>
      <c r="J58" s="9">
        <v>940150339</v>
      </c>
      <c r="K58" s="9">
        <f>J58*C58/1000</f>
        <v>16828691.0681</v>
      </c>
      <c r="L58" s="9">
        <f>J58</f>
        <v>940150339</v>
      </c>
      <c r="M58" s="9"/>
      <c r="N58" s="9">
        <v>26743261</v>
      </c>
      <c r="O58" s="9">
        <v>30830814</v>
      </c>
      <c r="P58" s="9">
        <v>167140516</v>
      </c>
      <c r="Q58" s="9">
        <f>N58+O58+P58</f>
        <v>224714591</v>
      </c>
      <c r="R58" s="9">
        <v>1164864930</v>
      </c>
      <c r="S58" s="10">
        <v>80.709</v>
      </c>
      <c r="T58" s="10">
        <v>19.291</v>
      </c>
      <c r="U58" s="115"/>
      <c r="V58" s="53"/>
      <c r="W58" s="11"/>
      <c r="X58" s="11"/>
      <c r="Y58" s="11"/>
      <c r="Z58" s="11"/>
      <c r="AA58" s="11"/>
      <c r="AB58" s="11"/>
      <c r="AC58" s="11"/>
      <c r="AD58" s="11"/>
    </row>
    <row r="59" ht="15" customHeight="1">
      <c r="A59" t="s" s="6">
        <v>572</v>
      </c>
      <c r="B59" t="s" s="6">
        <v>18</v>
      </c>
      <c r="C59" s="7">
        <v>17.9</v>
      </c>
      <c r="D59" s="7">
        <v>0</v>
      </c>
      <c r="E59" s="7">
        <v>17.9</v>
      </c>
      <c r="F59" s="7">
        <v>17.9</v>
      </c>
      <c r="G59" s="7">
        <v>17.9</v>
      </c>
      <c r="H59" s="7"/>
      <c r="I59" s="8">
        <f>IF(C59=E59,0,1)</f>
        <v>0</v>
      </c>
      <c r="J59" s="9">
        <v>1048078507</v>
      </c>
      <c r="K59" s="9">
        <f>J59*C59/1000</f>
        <v>18760605.2753</v>
      </c>
      <c r="L59" s="9">
        <f>J59</f>
        <v>1048078507</v>
      </c>
      <c r="M59" s="9"/>
      <c r="N59" s="9">
        <v>123105293</v>
      </c>
      <c r="O59" s="9">
        <v>66101700</v>
      </c>
      <c r="P59" s="9">
        <v>103838040</v>
      </c>
      <c r="Q59" s="9">
        <f>N59+O59+P59</f>
        <v>293045033</v>
      </c>
      <c r="R59" s="9">
        <v>1341123540</v>
      </c>
      <c r="S59" s="10">
        <v>78.1493</v>
      </c>
      <c r="T59" s="10">
        <v>21.8507</v>
      </c>
      <c r="U59" s="115"/>
      <c r="V59" s="53"/>
      <c r="W59" s="11"/>
      <c r="X59" s="11"/>
      <c r="Y59" s="11"/>
      <c r="Z59" s="11"/>
      <c r="AA59" s="11"/>
      <c r="AB59" s="11"/>
      <c r="AC59" s="11"/>
      <c r="AD59" s="11"/>
    </row>
    <row r="60" ht="15" customHeight="1">
      <c r="A60" t="s" s="6">
        <v>444</v>
      </c>
      <c r="B60" t="s" s="6">
        <v>18</v>
      </c>
      <c r="C60" s="7">
        <v>17.89</v>
      </c>
      <c r="D60" s="7">
        <v>0</v>
      </c>
      <c r="E60" s="7">
        <v>17.89</v>
      </c>
      <c r="F60" s="7">
        <v>17.89</v>
      </c>
      <c r="G60" s="7">
        <v>17.89</v>
      </c>
      <c r="H60" s="7"/>
      <c r="I60" s="8">
        <f>IF(C60=E60,0,1)</f>
        <v>0</v>
      </c>
      <c r="J60" s="9">
        <v>3177695139</v>
      </c>
      <c r="K60" s="9">
        <f>J60*C60/1000</f>
        <v>56848966.03671</v>
      </c>
      <c r="L60" s="9">
        <f>J60</f>
        <v>3177695139</v>
      </c>
      <c r="M60" s="9"/>
      <c r="N60" s="9">
        <v>517692188</v>
      </c>
      <c r="O60" s="9">
        <v>113346767</v>
      </c>
      <c r="P60" s="9">
        <v>110038800</v>
      </c>
      <c r="Q60" s="9">
        <f>N60+O60+P60</f>
        <v>741077755</v>
      </c>
      <c r="R60" s="9">
        <v>3918772894</v>
      </c>
      <c r="S60" s="10">
        <v>81.089</v>
      </c>
      <c r="T60" s="10">
        <v>18.911</v>
      </c>
      <c r="U60" s="115"/>
      <c r="V60" s="53"/>
      <c r="W60" s="11"/>
      <c r="X60" s="11"/>
      <c r="Y60" s="11"/>
      <c r="Z60" s="11"/>
      <c r="AA60" s="11"/>
      <c r="AB60" s="11"/>
      <c r="AC60" s="11"/>
      <c r="AD60" s="11"/>
    </row>
    <row r="61" ht="15" customHeight="1">
      <c r="A61" t="s" s="6">
        <v>254</v>
      </c>
      <c r="B61" t="s" s="6">
        <v>18</v>
      </c>
      <c r="C61" s="7">
        <v>17.88</v>
      </c>
      <c r="D61" s="7">
        <v>0</v>
      </c>
      <c r="E61" s="7">
        <v>17.88</v>
      </c>
      <c r="F61" s="7">
        <v>17.88</v>
      </c>
      <c r="G61" s="7">
        <v>17.88</v>
      </c>
      <c r="H61" s="7"/>
      <c r="I61" s="8">
        <f>IF(C61=E61,0,1)</f>
        <v>0</v>
      </c>
      <c r="J61" s="9">
        <v>1705001172</v>
      </c>
      <c r="K61" s="9">
        <f>J61*C61/1000</f>
        <v>30485420.95536</v>
      </c>
      <c r="L61" s="9">
        <f>J61</f>
        <v>1705001172</v>
      </c>
      <c r="M61" s="9"/>
      <c r="N61" s="9">
        <v>54855702</v>
      </c>
      <c r="O61" s="9">
        <v>834700</v>
      </c>
      <c r="P61" s="9">
        <v>19515410</v>
      </c>
      <c r="Q61" s="9">
        <f>N61+O61+P61</f>
        <v>75205812</v>
      </c>
      <c r="R61" s="9">
        <v>1780206984</v>
      </c>
      <c r="S61" s="10">
        <v>95.7754</v>
      </c>
      <c r="T61" s="10">
        <v>4.2246</v>
      </c>
      <c r="U61" s="115"/>
      <c r="V61" s="53"/>
      <c r="W61" s="11"/>
      <c r="X61" s="11"/>
      <c r="Y61" s="11"/>
      <c r="Z61" s="11"/>
      <c r="AA61" s="11"/>
      <c r="AB61" s="11"/>
      <c r="AC61" s="11"/>
      <c r="AD61" s="11"/>
    </row>
    <row r="62" ht="15" customHeight="1">
      <c r="A62" t="s" s="6">
        <v>398</v>
      </c>
      <c r="B62" t="s" s="6">
        <v>18</v>
      </c>
      <c r="C62" s="7">
        <v>17.83</v>
      </c>
      <c r="D62" s="7">
        <v>0</v>
      </c>
      <c r="E62" s="7">
        <v>17.83</v>
      </c>
      <c r="F62" s="7">
        <v>17.83</v>
      </c>
      <c r="G62" s="7">
        <v>17.83</v>
      </c>
      <c r="H62" s="7"/>
      <c r="I62" s="8">
        <f>IF(C62=E62,0,1)</f>
        <v>0</v>
      </c>
      <c r="J62" s="9">
        <v>796071450</v>
      </c>
      <c r="K62" s="9">
        <f>J62*C62/1000</f>
        <v>14193953.9535</v>
      </c>
      <c r="L62" s="9">
        <f>J62</f>
        <v>796071450</v>
      </c>
      <c r="M62" s="9"/>
      <c r="N62" s="9">
        <v>27814460</v>
      </c>
      <c r="O62" s="9">
        <v>16574040</v>
      </c>
      <c r="P62" s="9">
        <v>45087700</v>
      </c>
      <c r="Q62" s="9">
        <f>N62+O62+P62</f>
        <v>89476200</v>
      </c>
      <c r="R62" s="9">
        <v>885547650</v>
      </c>
      <c r="S62" s="10">
        <v>89.8959</v>
      </c>
      <c r="T62" s="10">
        <v>10.1041</v>
      </c>
      <c r="U62" s="115"/>
      <c r="V62" s="53"/>
      <c r="W62" s="11"/>
      <c r="X62" s="11"/>
      <c r="Y62" s="11"/>
      <c r="Z62" s="11"/>
      <c r="AA62" s="11"/>
      <c r="AB62" s="11"/>
      <c r="AC62" s="11"/>
      <c r="AD62" s="11"/>
    </row>
    <row r="63" ht="15" customHeight="1">
      <c r="A63" t="s" s="6">
        <v>382</v>
      </c>
      <c r="B63" t="s" s="6">
        <v>18</v>
      </c>
      <c r="C63" s="7">
        <v>17.79</v>
      </c>
      <c r="D63" s="7">
        <v>0</v>
      </c>
      <c r="E63" s="7">
        <v>17.79</v>
      </c>
      <c r="F63" s="7">
        <v>17.79</v>
      </c>
      <c r="G63" s="7">
        <v>17.79</v>
      </c>
      <c r="H63" s="7"/>
      <c r="I63" s="8">
        <f>IF(C63=E63,0,1)</f>
        <v>0</v>
      </c>
      <c r="J63" s="9">
        <v>65727141</v>
      </c>
      <c r="K63" s="9">
        <f>J63*C63/1000</f>
        <v>1169285.83839</v>
      </c>
      <c r="L63" s="9">
        <f>J63</f>
        <v>65727141</v>
      </c>
      <c r="M63" s="9"/>
      <c r="N63" s="9">
        <v>3132359</v>
      </c>
      <c r="O63" s="9">
        <v>24700</v>
      </c>
      <c r="P63" s="9">
        <v>3663744</v>
      </c>
      <c r="Q63" s="9">
        <f>N63+O63+P63</f>
        <v>6820803</v>
      </c>
      <c r="R63" s="9">
        <v>72547944</v>
      </c>
      <c r="S63" s="10">
        <v>90.59820000000001</v>
      </c>
      <c r="T63" s="10">
        <v>9.4018</v>
      </c>
      <c r="U63" s="115"/>
      <c r="V63" s="53"/>
      <c r="W63" s="11"/>
      <c r="X63" s="11"/>
      <c r="Y63" s="11"/>
      <c r="Z63" s="11"/>
      <c r="AA63" s="11"/>
      <c r="AB63" s="11"/>
      <c r="AC63" s="11"/>
      <c r="AD63" s="11"/>
    </row>
    <row r="64" ht="15" customHeight="1">
      <c r="A64" t="s" s="6">
        <v>332</v>
      </c>
      <c r="B64" t="s" s="6">
        <v>18</v>
      </c>
      <c r="C64" s="7">
        <v>17.71</v>
      </c>
      <c r="D64" s="7">
        <v>0</v>
      </c>
      <c r="E64" s="7">
        <v>28.05</v>
      </c>
      <c r="F64" s="7">
        <v>28.05</v>
      </c>
      <c r="G64" s="7">
        <v>28.05</v>
      </c>
      <c r="H64" s="7"/>
      <c r="I64" s="8">
        <f>IF(C64=E64,0,1)</f>
        <v>1</v>
      </c>
      <c r="J64" s="9">
        <v>1812860459</v>
      </c>
      <c r="K64" s="9">
        <f>J64*C64/1000</f>
        <v>32105758.72889</v>
      </c>
      <c r="L64" s="9">
        <f>J64</f>
        <v>1812860459</v>
      </c>
      <c r="M64" s="9"/>
      <c r="N64" s="9">
        <v>156160468</v>
      </c>
      <c r="O64" s="9">
        <v>247996225</v>
      </c>
      <c r="P64" s="9">
        <v>61290790</v>
      </c>
      <c r="Q64" s="9">
        <f>N64+O64+P64</f>
        <v>465447483</v>
      </c>
      <c r="R64" s="9">
        <v>2278307942</v>
      </c>
      <c r="S64" s="10">
        <v>79.5705</v>
      </c>
      <c r="T64" s="10">
        <v>20.4295</v>
      </c>
      <c r="U64" s="115"/>
      <c r="V64" s="53"/>
      <c r="W64" s="11"/>
      <c r="X64" s="11"/>
      <c r="Y64" s="11"/>
      <c r="Z64" s="11"/>
      <c r="AA64" s="11"/>
      <c r="AB64" s="11"/>
      <c r="AC64" s="11"/>
      <c r="AD64" s="11"/>
    </row>
    <row r="65" ht="15" customHeight="1">
      <c r="A65" t="s" s="6">
        <v>30</v>
      </c>
      <c r="B65" t="s" s="6">
        <v>18</v>
      </c>
      <c r="C65" s="7">
        <v>17.69</v>
      </c>
      <c r="D65" s="7">
        <v>0</v>
      </c>
      <c r="E65" s="7">
        <v>17.69</v>
      </c>
      <c r="F65" s="7">
        <v>17.69</v>
      </c>
      <c r="G65" s="7">
        <v>17.69</v>
      </c>
      <c r="H65" s="7"/>
      <c r="I65" s="8">
        <f>IF(C65=E65,0,1)</f>
        <v>0</v>
      </c>
      <c r="J65" s="9">
        <v>2430439839</v>
      </c>
      <c r="K65" s="9">
        <f>J65*C65/1000</f>
        <v>42994480.75191</v>
      </c>
      <c r="L65" s="9">
        <f>J65</f>
        <v>2430439839</v>
      </c>
      <c r="M65" s="9"/>
      <c r="N65" s="9">
        <v>180794247</v>
      </c>
      <c r="O65" s="9">
        <v>114177471</v>
      </c>
      <c r="P65" s="9">
        <v>89264009</v>
      </c>
      <c r="Q65" s="9">
        <f>N65+O65+P65</f>
        <v>384235727</v>
      </c>
      <c r="R65" s="9">
        <v>2814675566</v>
      </c>
      <c r="S65" s="10">
        <v>86.3488</v>
      </c>
      <c r="T65" s="10">
        <v>13.6512</v>
      </c>
      <c r="U65" s="115"/>
      <c r="V65" s="53"/>
      <c r="W65" s="11"/>
      <c r="X65" s="11"/>
      <c r="Y65" s="11"/>
      <c r="Z65" s="11"/>
      <c r="AA65" s="11"/>
      <c r="AB65" s="11"/>
      <c r="AC65" s="11"/>
      <c r="AD65" s="11"/>
    </row>
    <row r="66" ht="15" customHeight="1">
      <c r="A66" t="s" s="6">
        <v>40</v>
      </c>
      <c r="B66" t="s" s="6">
        <v>18</v>
      </c>
      <c r="C66" s="7">
        <v>17.69</v>
      </c>
      <c r="D66" s="7">
        <v>0</v>
      </c>
      <c r="E66" s="7">
        <v>17.69</v>
      </c>
      <c r="F66" s="7">
        <v>17.69</v>
      </c>
      <c r="G66" s="7">
        <v>17.69</v>
      </c>
      <c r="H66" s="7"/>
      <c r="I66" s="8">
        <f>IF(C66=E66,0,1)</f>
        <v>0</v>
      </c>
      <c r="J66" s="9">
        <v>374565042</v>
      </c>
      <c r="K66" s="9">
        <f>J66*C66/1000</f>
        <v>6626055.59298</v>
      </c>
      <c r="L66" s="9">
        <f>J66</f>
        <v>374565042</v>
      </c>
      <c r="M66" s="9"/>
      <c r="N66" s="9">
        <v>11253859</v>
      </c>
      <c r="O66" s="9">
        <v>1232600</v>
      </c>
      <c r="P66" s="9">
        <v>13933826</v>
      </c>
      <c r="Q66" s="9">
        <f>N66+O66+P66</f>
        <v>26420285</v>
      </c>
      <c r="R66" s="9">
        <v>400985327</v>
      </c>
      <c r="S66" s="10">
        <v>93.41119999999999</v>
      </c>
      <c r="T66" s="10">
        <v>6.5888</v>
      </c>
      <c r="U66" s="115"/>
      <c r="V66" s="53"/>
      <c r="W66" s="11"/>
      <c r="X66" s="11"/>
      <c r="Y66" s="11"/>
      <c r="Z66" s="11"/>
      <c r="AA66" s="11"/>
      <c r="AB66" s="11"/>
      <c r="AC66" s="11"/>
      <c r="AD66" s="11"/>
    </row>
    <row r="67" ht="15" customHeight="1">
      <c r="A67" t="s" s="6">
        <v>658</v>
      </c>
      <c r="B67" t="s" s="6">
        <v>18</v>
      </c>
      <c r="C67" s="7">
        <v>17.68</v>
      </c>
      <c r="D67" s="7">
        <v>0</v>
      </c>
      <c r="E67" s="7">
        <v>17.68</v>
      </c>
      <c r="F67" s="7">
        <v>17.68</v>
      </c>
      <c r="G67" s="7">
        <v>17.68</v>
      </c>
      <c r="H67" s="7"/>
      <c r="I67" s="8">
        <f>IF(C67=E67,0,1)</f>
        <v>0</v>
      </c>
      <c r="J67" s="9">
        <v>936160044</v>
      </c>
      <c r="K67" s="9">
        <f>J67*C67/1000</f>
        <v>16551309.57792</v>
      </c>
      <c r="L67" s="9">
        <f>J67</f>
        <v>936160044</v>
      </c>
      <c r="M67" s="9"/>
      <c r="N67" s="9">
        <v>68930011</v>
      </c>
      <c r="O67" s="9">
        <v>53288900</v>
      </c>
      <c r="P67" s="9">
        <v>76990668</v>
      </c>
      <c r="Q67" s="9">
        <f>N67+O67+P67</f>
        <v>199209579</v>
      </c>
      <c r="R67" s="9">
        <v>1135369623</v>
      </c>
      <c r="S67" s="10">
        <v>82.4542</v>
      </c>
      <c r="T67" s="10">
        <v>17.5458</v>
      </c>
      <c r="U67" s="115"/>
      <c r="V67" s="53"/>
      <c r="W67" s="11"/>
      <c r="X67" s="11"/>
      <c r="Y67" s="11"/>
      <c r="Z67" s="11"/>
      <c r="AA67" s="11"/>
      <c r="AB67" s="11"/>
      <c r="AC67" s="11"/>
      <c r="AD67" s="11"/>
    </row>
    <row r="68" ht="15" customHeight="1">
      <c r="A68" t="s" s="6">
        <v>64</v>
      </c>
      <c r="B68" t="s" s="6">
        <v>18</v>
      </c>
      <c r="C68" s="7">
        <v>17.66</v>
      </c>
      <c r="D68" s="7">
        <v>0</v>
      </c>
      <c r="E68" s="7">
        <v>17.66</v>
      </c>
      <c r="F68" s="7">
        <v>17.66</v>
      </c>
      <c r="G68" s="7">
        <v>17.66</v>
      </c>
      <c r="H68" s="7"/>
      <c r="I68" s="8">
        <f>IF(C68=E68,0,1)</f>
        <v>0</v>
      </c>
      <c r="J68" s="9">
        <v>1624561894</v>
      </c>
      <c r="K68" s="9">
        <f>J68*C68/1000</f>
        <v>28689763.04804</v>
      </c>
      <c r="L68" s="9">
        <f>J68</f>
        <v>1624561894</v>
      </c>
      <c r="M68" s="9"/>
      <c r="N68" s="9">
        <v>69885232</v>
      </c>
      <c r="O68" s="9">
        <v>12716990</v>
      </c>
      <c r="P68" s="9">
        <v>44647895</v>
      </c>
      <c r="Q68" s="9">
        <f>N68+O68+P68</f>
        <v>127250117</v>
      </c>
      <c r="R68" s="9">
        <v>1751812011</v>
      </c>
      <c r="S68" s="10">
        <v>92.73609999999999</v>
      </c>
      <c r="T68" s="10">
        <v>7.2639</v>
      </c>
      <c r="U68" s="115"/>
      <c r="V68" s="53"/>
      <c r="W68" s="11"/>
      <c r="X68" s="11"/>
      <c r="Y68" s="11"/>
      <c r="Z68" s="11"/>
      <c r="AA68" s="11"/>
      <c r="AB68" s="11"/>
      <c r="AC68" s="11"/>
      <c r="AD68" s="11"/>
    </row>
    <row r="69" ht="15" customHeight="1">
      <c r="A69" t="s" s="6">
        <v>210</v>
      </c>
      <c r="B69" t="s" s="6">
        <v>18</v>
      </c>
      <c r="C69" s="7">
        <v>17.61</v>
      </c>
      <c r="D69" s="7">
        <v>0</v>
      </c>
      <c r="E69" s="7">
        <v>17.61</v>
      </c>
      <c r="F69" s="7">
        <v>17.61</v>
      </c>
      <c r="G69" s="7">
        <v>17.61</v>
      </c>
      <c r="H69" s="7"/>
      <c r="I69" s="8">
        <f>IF(C69=E69,0,1)</f>
        <v>0</v>
      </c>
      <c r="J69" s="9">
        <v>2699993971</v>
      </c>
      <c r="K69" s="9">
        <f>J69*C69/1000</f>
        <v>47546893.82931</v>
      </c>
      <c r="L69" s="9">
        <f>J69</f>
        <v>2699993971</v>
      </c>
      <c r="M69" s="9"/>
      <c r="N69" s="9">
        <v>306430216</v>
      </c>
      <c r="O69" s="9">
        <v>182571500</v>
      </c>
      <c r="P69" s="9">
        <v>232823467</v>
      </c>
      <c r="Q69" s="9">
        <f>N69+O69+P69</f>
        <v>721825183</v>
      </c>
      <c r="R69" s="9">
        <v>3421819154</v>
      </c>
      <c r="S69" s="10">
        <v>78.90519999999999</v>
      </c>
      <c r="T69" s="10">
        <v>21.0948</v>
      </c>
      <c r="U69" s="115"/>
      <c r="V69" s="53"/>
      <c r="W69" s="11"/>
      <c r="X69" s="11"/>
      <c r="Y69" s="11"/>
      <c r="Z69" s="11"/>
      <c r="AA69" s="11"/>
      <c r="AB69" s="11"/>
      <c r="AC69" s="11"/>
      <c r="AD69" s="11"/>
    </row>
    <row r="70" ht="15" customHeight="1">
      <c r="A70" t="s" s="6">
        <v>614</v>
      </c>
      <c r="B70" t="s" s="6">
        <v>18</v>
      </c>
      <c r="C70" s="7">
        <v>17.61</v>
      </c>
      <c r="D70" s="7">
        <v>0</v>
      </c>
      <c r="E70" s="7">
        <v>17.61</v>
      </c>
      <c r="F70" s="7">
        <v>17.61</v>
      </c>
      <c r="G70" s="7">
        <v>17.61</v>
      </c>
      <c r="H70" s="7"/>
      <c r="I70" s="8">
        <f>IF(C70=E70,0,1)</f>
        <v>0</v>
      </c>
      <c r="J70" s="9">
        <v>1045504685</v>
      </c>
      <c r="K70" s="9">
        <f>J70*C70/1000</f>
        <v>18411337.50285</v>
      </c>
      <c r="L70" s="9">
        <f>J70</f>
        <v>1045504685</v>
      </c>
      <c r="M70" s="9"/>
      <c r="N70" s="9">
        <v>36961238</v>
      </c>
      <c r="O70" s="9">
        <v>20452800</v>
      </c>
      <c r="P70" s="9">
        <v>30544620</v>
      </c>
      <c r="Q70" s="9">
        <f>N70+O70+P70</f>
        <v>87958658</v>
      </c>
      <c r="R70" s="9">
        <v>1133463343</v>
      </c>
      <c r="S70" s="10">
        <v>92.2398</v>
      </c>
      <c r="T70" s="10">
        <v>7.7602</v>
      </c>
      <c r="U70" s="115"/>
      <c r="V70" s="53"/>
      <c r="W70" s="11"/>
      <c r="X70" s="11"/>
      <c r="Y70" s="11"/>
      <c r="Z70" s="11"/>
      <c r="AA70" s="11"/>
      <c r="AB70" s="11"/>
      <c r="AC70" s="11"/>
      <c r="AD70" s="11"/>
    </row>
    <row r="71" ht="15" customHeight="1">
      <c r="A71" t="s" s="6">
        <v>302</v>
      </c>
      <c r="B71" t="s" s="6">
        <v>18</v>
      </c>
      <c r="C71" s="7">
        <v>17.56</v>
      </c>
      <c r="D71" s="7">
        <v>0</v>
      </c>
      <c r="E71" s="7">
        <v>17.56</v>
      </c>
      <c r="F71" s="7">
        <v>17.56</v>
      </c>
      <c r="G71" s="7">
        <v>17.56</v>
      </c>
      <c r="H71" s="7"/>
      <c r="I71" s="8">
        <f>IF(C71=E71,0,1)</f>
        <v>0</v>
      </c>
      <c r="J71" s="9">
        <v>221733109</v>
      </c>
      <c r="K71" s="9">
        <f>J71*C71/1000</f>
        <v>3893633.39404</v>
      </c>
      <c r="L71" s="9">
        <f>J71</f>
        <v>221733109</v>
      </c>
      <c r="M71" s="9"/>
      <c r="N71" s="9">
        <v>5206084</v>
      </c>
      <c r="O71" s="9">
        <v>1341600</v>
      </c>
      <c r="P71" s="9">
        <v>7211393</v>
      </c>
      <c r="Q71" s="9">
        <f>N71+O71+P71</f>
        <v>13759077</v>
      </c>
      <c r="R71" s="9">
        <v>235492186</v>
      </c>
      <c r="S71" s="10">
        <v>94.15730000000001</v>
      </c>
      <c r="T71" s="10">
        <v>5.8427</v>
      </c>
      <c r="U71" s="115"/>
      <c r="V71" s="53"/>
      <c r="W71" s="11"/>
      <c r="X71" s="11"/>
      <c r="Y71" s="11"/>
      <c r="Z71" s="11"/>
      <c r="AA71" s="11"/>
      <c r="AB71" s="11"/>
      <c r="AC71" s="11"/>
      <c r="AD71" s="11"/>
    </row>
    <row r="72" ht="15" customHeight="1">
      <c r="A72" t="s" s="6">
        <v>274</v>
      </c>
      <c r="B72" t="s" s="6">
        <v>18</v>
      </c>
      <c r="C72" s="7">
        <v>17.52</v>
      </c>
      <c r="D72" s="7">
        <v>0</v>
      </c>
      <c r="E72" s="7">
        <v>17.52</v>
      </c>
      <c r="F72" s="7">
        <v>17.52</v>
      </c>
      <c r="G72" s="7">
        <v>17.52</v>
      </c>
      <c r="H72" s="7"/>
      <c r="I72" s="8">
        <f>IF(C72=E72,0,1)</f>
        <v>0</v>
      </c>
      <c r="J72" s="9">
        <v>46435651</v>
      </c>
      <c r="K72" s="9">
        <f>J72*C72/1000</f>
        <v>813552.60552</v>
      </c>
      <c r="L72" s="9">
        <f>J72</f>
        <v>46435651</v>
      </c>
      <c r="M72" s="9"/>
      <c r="N72" s="9">
        <v>2909032</v>
      </c>
      <c r="O72" s="9">
        <v>372617</v>
      </c>
      <c r="P72" s="9">
        <v>2297562</v>
      </c>
      <c r="Q72" s="9">
        <f>N72+O72+P72</f>
        <v>5579211</v>
      </c>
      <c r="R72" s="9">
        <v>52014862</v>
      </c>
      <c r="S72" s="10">
        <v>89.27379999999999</v>
      </c>
      <c r="T72" s="10">
        <v>10.7262</v>
      </c>
      <c r="U72" s="115"/>
      <c r="V72" s="53"/>
      <c r="W72" s="11"/>
      <c r="X72" s="11"/>
      <c r="Y72" s="11"/>
      <c r="Z72" s="11"/>
      <c r="AA72" s="11"/>
      <c r="AB72" s="11"/>
      <c r="AC72" s="11"/>
      <c r="AD72" s="11"/>
    </row>
    <row r="73" ht="15" customHeight="1">
      <c r="A73" t="s" s="6">
        <v>90</v>
      </c>
      <c r="B73" t="s" s="6">
        <v>18</v>
      </c>
      <c r="C73" s="7">
        <v>17.42</v>
      </c>
      <c r="D73" s="7">
        <v>0</v>
      </c>
      <c r="E73" s="7">
        <v>17.42</v>
      </c>
      <c r="F73" s="7">
        <v>17.42</v>
      </c>
      <c r="G73" s="7">
        <v>17.42</v>
      </c>
      <c r="H73" s="7"/>
      <c r="I73" s="8">
        <f>IF(C73=E73,0,1)</f>
        <v>0</v>
      </c>
      <c r="J73" s="9">
        <v>1000493050</v>
      </c>
      <c r="K73" s="9">
        <f>J73*C73/1000</f>
        <v>17428588.931</v>
      </c>
      <c r="L73" s="9">
        <f>J73</f>
        <v>1000493050</v>
      </c>
      <c r="M73" s="9"/>
      <c r="N73" s="9">
        <v>76005823</v>
      </c>
      <c r="O73" s="9">
        <v>124538040</v>
      </c>
      <c r="P73" s="9">
        <v>55429490</v>
      </c>
      <c r="Q73" s="9">
        <f>N73+O73+P73</f>
        <v>255973353</v>
      </c>
      <c r="R73" s="9">
        <v>1256466403</v>
      </c>
      <c r="S73" s="10">
        <v>79.6275</v>
      </c>
      <c r="T73" s="10">
        <v>20.3725</v>
      </c>
      <c r="U73" s="115"/>
      <c r="V73" s="53"/>
      <c r="W73" s="11"/>
      <c r="X73" s="11"/>
      <c r="Y73" s="11"/>
      <c r="Z73" s="11"/>
      <c r="AA73" s="11"/>
      <c r="AB73" s="11"/>
      <c r="AC73" s="11"/>
      <c r="AD73" s="11"/>
    </row>
    <row r="74" ht="15" customHeight="1">
      <c r="A74" t="s" s="6">
        <v>366</v>
      </c>
      <c r="B74" t="s" s="6">
        <v>18</v>
      </c>
      <c r="C74" s="7">
        <v>17.42</v>
      </c>
      <c r="D74" s="7">
        <v>0</v>
      </c>
      <c r="E74" s="7">
        <v>17.42</v>
      </c>
      <c r="F74" s="7">
        <v>17.42</v>
      </c>
      <c r="G74" s="7">
        <v>17.42</v>
      </c>
      <c r="H74" s="7"/>
      <c r="I74" s="8">
        <f>IF(C74=E74,0,1)</f>
        <v>0</v>
      </c>
      <c r="J74" s="9">
        <v>2823833508</v>
      </c>
      <c r="K74" s="9">
        <f>J74*C74/1000</f>
        <v>49191179.70936</v>
      </c>
      <c r="L74" s="9">
        <f>J74</f>
        <v>2823833508</v>
      </c>
      <c r="M74" s="9"/>
      <c r="N74" s="9">
        <v>93754193</v>
      </c>
      <c r="O74" s="9">
        <v>29111900</v>
      </c>
      <c r="P74" s="9">
        <v>42427890</v>
      </c>
      <c r="Q74" s="9">
        <f>N74+O74+P74</f>
        <v>165293983</v>
      </c>
      <c r="R74" s="9">
        <v>2989127491</v>
      </c>
      <c r="S74" s="10">
        <v>94.47020000000001</v>
      </c>
      <c r="T74" s="10">
        <v>5.5298</v>
      </c>
      <c r="U74" s="115"/>
      <c r="V74" s="53"/>
      <c r="W74" s="11"/>
      <c r="X74" s="11"/>
      <c r="Y74" s="11"/>
      <c r="Z74" s="11"/>
      <c r="AA74" s="11"/>
      <c r="AB74" s="11"/>
      <c r="AC74" s="11"/>
      <c r="AD74" s="11"/>
    </row>
    <row r="75" ht="15" customHeight="1">
      <c r="A75" t="s" s="6">
        <v>42</v>
      </c>
      <c r="B75" t="s" s="6">
        <v>18</v>
      </c>
      <c r="C75" s="7">
        <v>17.38</v>
      </c>
      <c r="D75" s="7">
        <v>0</v>
      </c>
      <c r="E75" s="7">
        <v>17.38</v>
      </c>
      <c r="F75" s="7">
        <v>17.38</v>
      </c>
      <c r="G75" s="7">
        <v>17.38</v>
      </c>
      <c r="H75" s="7"/>
      <c r="I75" s="8">
        <f>IF(C75=E75,0,1)</f>
        <v>0</v>
      </c>
      <c r="J75" s="9">
        <v>236522610</v>
      </c>
      <c r="K75" s="9">
        <f>J75*C75/1000</f>
        <v>4110762.9618</v>
      </c>
      <c r="L75" s="9">
        <f>J75</f>
        <v>236522610</v>
      </c>
      <c r="M75" s="9"/>
      <c r="N75" s="9">
        <v>9635257</v>
      </c>
      <c r="O75" s="9">
        <v>1247410</v>
      </c>
      <c r="P75" s="9">
        <v>27668882</v>
      </c>
      <c r="Q75" s="9">
        <f>N75+O75+P75</f>
        <v>38551549</v>
      </c>
      <c r="R75" s="9">
        <v>275074159</v>
      </c>
      <c r="S75" s="10">
        <v>85.985</v>
      </c>
      <c r="T75" s="10">
        <v>14.015</v>
      </c>
      <c r="U75" s="115"/>
      <c r="V75" s="53"/>
      <c r="W75" s="11"/>
      <c r="X75" s="11"/>
      <c r="Y75" s="11"/>
      <c r="Z75" s="11"/>
      <c r="AA75" s="11"/>
      <c r="AB75" s="11"/>
      <c r="AC75" s="11"/>
      <c r="AD75" s="11"/>
    </row>
    <row r="76" ht="15" customHeight="1">
      <c r="A76" t="s" s="6">
        <v>288</v>
      </c>
      <c r="B76" t="s" s="6">
        <v>18</v>
      </c>
      <c r="C76" s="7">
        <v>17.38</v>
      </c>
      <c r="D76" s="7">
        <v>0</v>
      </c>
      <c r="E76" s="7">
        <v>17.38</v>
      </c>
      <c r="F76" s="7">
        <v>17.38</v>
      </c>
      <c r="G76" s="7">
        <v>17.38</v>
      </c>
      <c r="H76" s="7"/>
      <c r="I76" s="8">
        <f>IF(C76=E76,0,1)</f>
        <v>0</v>
      </c>
      <c r="J76" s="9">
        <v>2620597878</v>
      </c>
      <c r="K76" s="9">
        <f>J76*C76/1000</f>
        <v>45545991.11964</v>
      </c>
      <c r="L76" s="9">
        <f>J76</f>
        <v>2620597878</v>
      </c>
      <c r="M76" s="9"/>
      <c r="N76" s="9">
        <v>90820835</v>
      </c>
      <c r="O76" s="9">
        <v>243287130</v>
      </c>
      <c r="P76" s="9">
        <v>84847890</v>
      </c>
      <c r="Q76" s="9">
        <f>N76+O76+P76</f>
        <v>418955855</v>
      </c>
      <c r="R76" s="9">
        <v>3039553733</v>
      </c>
      <c r="S76" s="10">
        <v>86.2165</v>
      </c>
      <c r="T76" s="10">
        <v>13.7835</v>
      </c>
      <c r="U76" s="115"/>
      <c r="V76" s="53"/>
      <c r="W76" s="11"/>
      <c r="X76" s="11"/>
      <c r="Y76" s="11"/>
      <c r="Z76" s="11"/>
      <c r="AA76" s="11"/>
      <c r="AB76" s="11"/>
      <c r="AC76" s="11"/>
      <c r="AD76" s="11"/>
    </row>
    <row r="77" ht="15" customHeight="1">
      <c r="A77" t="s" s="6">
        <v>74</v>
      </c>
      <c r="B77" t="s" s="6">
        <v>18</v>
      </c>
      <c r="C77" s="7">
        <v>17.2</v>
      </c>
      <c r="D77" s="7">
        <v>0</v>
      </c>
      <c r="E77" s="7">
        <v>17.2</v>
      </c>
      <c r="F77" s="7">
        <v>17.2</v>
      </c>
      <c r="G77" s="7">
        <v>17.2</v>
      </c>
      <c r="H77" s="7"/>
      <c r="I77" s="8">
        <f>IF(C77=E77,0,1)</f>
        <v>0</v>
      </c>
      <c r="J77" s="9">
        <v>239075568</v>
      </c>
      <c r="K77" s="9">
        <f>J77*C77/1000</f>
        <v>4112099.7696</v>
      </c>
      <c r="L77" s="9">
        <f>J77</f>
        <v>239075568</v>
      </c>
      <c r="M77" s="9"/>
      <c r="N77" s="9">
        <v>18867527</v>
      </c>
      <c r="O77" s="9">
        <v>9560704</v>
      </c>
      <c r="P77" s="9">
        <v>7500787</v>
      </c>
      <c r="Q77" s="9">
        <f>N77+O77+P77</f>
        <v>35929018</v>
      </c>
      <c r="R77" s="9">
        <v>275004586</v>
      </c>
      <c r="S77" s="10">
        <v>86.93510000000001</v>
      </c>
      <c r="T77" s="10">
        <v>13.0649</v>
      </c>
      <c r="U77" s="115"/>
      <c r="V77" s="53"/>
      <c r="W77" s="11"/>
      <c r="X77" s="11"/>
      <c r="Y77" s="11"/>
      <c r="Z77" s="11"/>
      <c r="AA77" s="11"/>
      <c r="AB77" s="11"/>
      <c r="AC77" s="11"/>
      <c r="AD77" s="11"/>
    </row>
    <row r="78" ht="15" customHeight="1">
      <c r="A78" t="s" s="6">
        <v>246</v>
      </c>
      <c r="B78" t="s" s="6">
        <v>18</v>
      </c>
      <c r="C78" s="7">
        <v>17.19</v>
      </c>
      <c r="D78" s="7">
        <v>0</v>
      </c>
      <c r="E78" s="7">
        <v>17.19</v>
      </c>
      <c r="F78" s="7">
        <v>17.19</v>
      </c>
      <c r="G78" s="7">
        <v>17.19</v>
      </c>
      <c r="H78" s="7"/>
      <c r="I78" s="8">
        <f>IF(C78=E78,0,1)</f>
        <v>0</v>
      </c>
      <c r="J78" s="9">
        <v>1989265680</v>
      </c>
      <c r="K78" s="9">
        <f>J78*C78/1000</f>
        <v>34195477.0392</v>
      </c>
      <c r="L78" s="9">
        <f>J78</f>
        <v>1989265680</v>
      </c>
      <c r="M78" s="9"/>
      <c r="N78" s="9">
        <v>80909241</v>
      </c>
      <c r="O78" s="9">
        <v>14550700</v>
      </c>
      <c r="P78" s="9">
        <v>25638050</v>
      </c>
      <c r="Q78" s="9">
        <f>N78+O78+P78</f>
        <v>121097991</v>
      </c>
      <c r="R78" s="9">
        <v>2110363671</v>
      </c>
      <c r="S78" s="10">
        <v>94.2617</v>
      </c>
      <c r="T78" s="10">
        <v>5.7383</v>
      </c>
      <c r="U78" s="115"/>
      <c r="V78" s="53"/>
      <c r="W78" s="11"/>
      <c r="X78" s="11"/>
      <c r="Y78" s="11"/>
      <c r="Z78" s="11"/>
      <c r="AA78" s="11"/>
      <c r="AB78" s="11"/>
      <c r="AC78" s="11"/>
      <c r="AD78" s="11"/>
    </row>
    <row r="79" ht="15" customHeight="1">
      <c r="A79" t="s" s="6">
        <v>340</v>
      </c>
      <c r="B79" t="s" s="6">
        <v>18</v>
      </c>
      <c r="C79" s="7">
        <v>17.19</v>
      </c>
      <c r="D79" s="7">
        <v>0</v>
      </c>
      <c r="E79" s="7">
        <v>17.19</v>
      </c>
      <c r="F79" s="7">
        <v>17.19</v>
      </c>
      <c r="G79" s="7">
        <v>17.19</v>
      </c>
      <c r="H79" s="7"/>
      <c r="I79" s="8">
        <f>IF(C79=E79,0,1)</f>
        <v>0</v>
      </c>
      <c r="J79" s="9">
        <v>1587173648</v>
      </c>
      <c r="K79" s="9">
        <f>J79*C79/1000</f>
        <v>27283515.00912</v>
      </c>
      <c r="L79" s="9">
        <f>J79</f>
        <v>1587173648</v>
      </c>
      <c r="M79" s="9"/>
      <c r="N79" s="9">
        <v>75178002</v>
      </c>
      <c r="O79" s="9">
        <v>24608600</v>
      </c>
      <c r="P79" s="9">
        <v>55708580</v>
      </c>
      <c r="Q79" s="9">
        <f>N79+O79+P79</f>
        <v>155495182</v>
      </c>
      <c r="R79" s="9">
        <v>1742668830</v>
      </c>
      <c r="S79" s="10">
        <v>91.0772</v>
      </c>
      <c r="T79" s="10">
        <v>8.922800000000001</v>
      </c>
      <c r="U79" s="115"/>
      <c r="V79" s="53"/>
      <c r="W79" s="11"/>
      <c r="X79" s="11"/>
      <c r="Y79" s="11"/>
      <c r="Z79" s="11"/>
      <c r="AA79" s="11"/>
      <c r="AB79" s="11"/>
      <c r="AC79" s="11"/>
      <c r="AD79" s="11"/>
    </row>
    <row r="80" ht="15" customHeight="1">
      <c r="A80" t="s" s="6">
        <v>480</v>
      </c>
      <c r="B80" t="s" s="6">
        <v>18</v>
      </c>
      <c r="C80" s="7">
        <v>17.15</v>
      </c>
      <c r="D80" s="7">
        <v>0</v>
      </c>
      <c r="E80" s="7">
        <v>17.15</v>
      </c>
      <c r="F80" s="7">
        <v>17.15</v>
      </c>
      <c r="G80" s="7">
        <v>17.15</v>
      </c>
      <c r="H80" s="7"/>
      <c r="I80" s="8">
        <f>IF(C80=E80,0,1)</f>
        <v>0</v>
      </c>
      <c r="J80" s="9">
        <v>1450333516</v>
      </c>
      <c r="K80" s="9">
        <f>J80*C80/1000</f>
        <v>24873219.7994</v>
      </c>
      <c r="L80" s="9">
        <f>J80</f>
        <v>1450333516</v>
      </c>
      <c r="M80" s="9"/>
      <c r="N80" s="9">
        <v>32207866</v>
      </c>
      <c r="O80" s="9">
        <v>30185000</v>
      </c>
      <c r="P80" s="9">
        <v>24088915</v>
      </c>
      <c r="Q80" s="9">
        <f>N80+O80+P80</f>
        <v>86481781</v>
      </c>
      <c r="R80" s="9">
        <v>1536815297</v>
      </c>
      <c r="S80" s="10">
        <v>94.37269999999999</v>
      </c>
      <c r="T80" s="10">
        <v>5.6273</v>
      </c>
      <c r="U80" s="115"/>
      <c r="V80" s="53"/>
      <c r="W80" s="11"/>
      <c r="X80" s="11"/>
      <c r="Y80" s="11"/>
      <c r="Z80" s="11"/>
      <c r="AA80" s="11"/>
      <c r="AB80" s="11"/>
      <c r="AC80" s="11"/>
      <c r="AD80" s="11"/>
    </row>
    <row r="81" ht="15" customHeight="1">
      <c r="A81" t="s" s="6">
        <v>292</v>
      </c>
      <c r="B81" t="s" s="6">
        <v>18</v>
      </c>
      <c r="C81" s="7">
        <v>17.11</v>
      </c>
      <c r="D81" s="7">
        <v>0</v>
      </c>
      <c r="E81" s="7">
        <v>27.66</v>
      </c>
      <c r="F81" s="7">
        <v>27.66</v>
      </c>
      <c r="G81" s="7">
        <v>27.66</v>
      </c>
      <c r="H81" s="7"/>
      <c r="I81" s="8">
        <f>IF(C81=E81,0,1)</f>
        <v>1</v>
      </c>
      <c r="J81" s="9">
        <v>795287321</v>
      </c>
      <c r="K81" s="9">
        <f>J81*C81/1000</f>
        <v>13607366.06231</v>
      </c>
      <c r="L81" s="9">
        <f>J81</f>
        <v>795287321</v>
      </c>
      <c r="M81" s="9"/>
      <c r="N81" s="9">
        <v>47891075</v>
      </c>
      <c r="O81" s="9">
        <v>35916800</v>
      </c>
      <c r="P81" s="9">
        <v>31779660</v>
      </c>
      <c r="Q81" s="9">
        <f>N81+O81+P81</f>
        <v>115587535</v>
      </c>
      <c r="R81" s="9">
        <v>910874856</v>
      </c>
      <c r="S81" s="10">
        <v>87.3103</v>
      </c>
      <c r="T81" s="10">
        <v>12.6897</v>
      </c>
      <c r="U81" s="115"/>
      <c r="V81" s="53"/>
      <c r="W81" s="11"/>
      <c r="X81" s="11"/>
      <c r="Y81" s="11"/>
      <c r="Z81" s="11"/>
      <c r="AA81" s="11"/>
      <c r="AB81" s="11"/>
      <c r="AC81" s="11"/>
      <c r="AD81" s="11"/>
    </row>
    <row r="82" ht="15" customHeight="1">
      <c r="A82" t="s" s="6">
        <v>294</v>
      </c>
      <c r="B82" t="s" s="6">
        <v>18</v>
      </c>
      <c r="C82" s="7">
        <v>17.03</v>
      </c>
      <c r="D82" s="7">
        <v>0</v>
      </c>
      <c r="E82" s="7">
        <v>17.02</v>
      </c>
      <c r="F82" s="7">
        <v>17.02</v>
      </c>
      <c r="G82" s="7">
        <v>17.02</v>
      </c>
      <c r="H82" s="7"/>
      <c r="I82" s="8">
        <f>IF(C82=E82,0,1)</f>
        <v>1</v>
      </c>
      <c r="J82" s="9">
        <v>4028154430</v>
      </c>
      <c r="K82" s="9">
        <f>J82*C82/1000</f>
        <v>68599469.9429</v>
      </c>
      <c r="L82" s="9">
        <f>J82</f>
        <v>4028154430</v>
      </c>
      <c r="M82" s="9"/>
      <c r="N82" s="9">
        <v>179484395</v>
      </c>
      <c r="O82" s="9">
        <v>346806196</v>
      </c>
      <c r="P82" s="9">
        <v>298569300</v>
      </c>
      <c r="Q82" s="9">
        <f>N82+O82+P82</f>
        <v>824859891</v>
      </c>
      <c r="R82" s="9">
        <v>4853014321</v>
      </c>
      <c r="S82" s="10">
        <v>83.0031</v>
      </c>
      <c r="T82" s="10">
        <v>16.9969</v>
      </c>
      <c r="U82" s="115"/>
      <c r="V82" s="53"/>
      <c r="W82" s="11"/>
      <c r="X82" s="11"/>
      <c r="Y82" s="11"/>
      <c r="Z82" s="11"/>
      <c r="AA82" s="11"/>
      <c r="AB82" s="11"/>
      <c r="AC82" s="11"/>
      <c r="AD82" s="11"/>
    </row>
    <row r="83" ht="15" customHeight="1">
      <c r="A83" t="s" s="6">
        <v>138</v>
      </c>
      <c r="B83" t="s" s="6">
        <v>18</v>
      </c>
      <c r="C83" s="7">
        <v>16.99</v>
      </c>
      <c r="D83" s="7">
        <v>0</v>
      </c>
      <c r="E83" s="7">
        <v>37.4</v>
      </c>
      <c r="F83" s="7">
        <v>37.4</v>
      </c>
      <c r="G83" s="7">
        <v>37.4</v>
      </c>
      <c r="H83" s="7"/>
      <c r="I83" s="8">
        <f>IF(C83=E83,0,1)</f>
        <v>1</v>
      </c>
      <c r="J83" s="9">
        <v>3498556787</v>
      </c>
      <c r="K83" s="9">
        <f>J83*C83/1000</f>
        <v>59440479.81113</v>
      </c>
      <c r="L83" s="9">
        <f>J83</f>
        <v>3498556787</v>
      </c>
      <c r="M83" s="9"/>
      <c r="N83" s="9">
        <v>402743121</v>
      </c>
      <c r="O83" s="9">
        <v>234592600</v>
      </c>
      <c r="P83" s="9">
        <v>318918380</v>
      </c>
      <c r="Q83" s="9">
        <f>N83+O83+P83</f>
        <v>956254101</v>
      </c>
      <c r="R83" s="9">
        <v>4454810888</v>
      </c>
      <c r="S83" s="10">
        <v>78.53440000000001</v>
      </c>
      <c r="T83" s="10">
        <v>21.4656</v>
      </c>
      <c r="U83" s="115"/>
      <c r="V83" s="53"/>
      <c r="W83" s="11"/>
      <c r="X83" s="11"/>
      <c r="Y83" s="11"/>
      <c r="Z83" s="11"/>
      <c r="AA83" s="11"/>
      <c r="AB83" s="11"/>
      <c r="AC83" s="11"/>
      <c r="AD83" s="11"/>
    </row>
    <row r="84" ht="15" customHeight="1">
      <c r="A84" t="s" s="6">
        <v>574</v>
      </c>
      <c r="B84" t="s" s="6">
        <v>18</v>
      </c>
      <c r="C84" s="7">
        <v>16.98</v>
      </c>
      <c r="D84" s="7">
        <v>0</v>
      </c>
      <c r="E84" s="7">
        <v>16.98</v>
      </c>
      <c r="F84" s="7">
        <v>16.98</v>
      </c>
      <c r="G84" s="7">
        <v>16.98</v>
      </c>
      <c r="H84" s="7"/>
      <c r="I84" s="8">
        <f>IF(C84=E84,0,1)</f>
        <v>0</v>
      </c>
      <c r="J84" s="9">
        <v>1081521106</v>
      </c>
      <c r="K84" s="9">
        <f>J84*C84/1000</f>
        <v>18364228.37988</v>
      </c>
      <c r="L84" s="9">
        <f>J84</f>
        <v>1081521106</v>
      </c>
      <c r="M84" s="9"/>
      <c r="N84" s="9">
        <v>60942457</v>
      </c>
      <c r="O84" s="9">
        <v>25279950</v>
      </c>
      <c r="P84" s="9">
        <v>73784362</v>
      </c>
      <c r="Q84" s="9">
        <f>N84+O84+P84</f>
        <v>160006769</v>
      </c>
      <c r="R84" s="9">
        <v>1241527875</v>
      </c>
      <c r="S84" s="10">
        <v>87.1121</v>
      </c>
      <c r="T84" s="10">
        <v>12.8879</v>
      </c>
      <c r="U84" s="115"/>
      <c r="V84" s="53"/>
      <c r="W84" s="11"/>
      <c r="X84" s="11"/>
      <c r="Y84" s="11"/>
      <c r="Z84" s="11"/>
      <c r="AA84" s="11"/>
      <c r="AB84" s="11"/>
      <c r="AC84" s="11"/>
      <c r="AD84" s="11"/>
    </row>
    <row r="85" ht="15" customHeight="1">
      <c r="A85" t="s" s="6">
        <v>370</v>
      </c>
      <c r="B85" t="s" s="6">
        <v>18</v>
      </c>
      <c r="C85" s="7">
        <v>16.93</v>
      </c>
      <c r="D85" s="7">
        <v>0</v>
      </c>
      <c r="E85" s="7">
        <v>16.93</v>
      </c>
      <c r="F85" s="7">
        <v>16.93</v>
      </c>
      <c r="G85" s="7">
        <v>16.93</v>
      </c>
      <c r="H85" s="7"/>
      <c r="I85" s="8">
        <f>IF(C85=E85,0,1)</f>
        <v>0</v>
      </c>
      <c r="J85" s="9">
        <v>2042162866</v>
      </c>
      <c r="K85" s="9">
        <f>J85*C85/1000</f>
        <v>34573817.32138</v>
      </c>
      <c r="L85" s="9">
        <f>J85</f>
        <v>2042162866</v>
      </c>
      <c r="M85" s="9"/>
      <c r="N85" s="9">
        <v>89248829</v>
      </c>
      <c r="O85" s="9">
        <v>303749096</v>
      </c>
      <c r="P85" s="9">
        <v>224761720</v>
      </c>
      <c r="Q85" s="9">
        <f>N85+O85+P85</f>
        <v>617759645</v>
      </c>
      <c r="R85" s="9">
        <v>2659922511</v>
      </c>
      <c r="S85" s="10">
        <v>76.7753</v>
      </c>
      <c r="T85" s="10">
        <v>23.2247</v>
      </c>
      <c r="U85" s="115"/>
      <c r="V85" s="53"/>
      <c r="W85" s="11"/>
      <c r="X85" s="11"/>
      <c r="Y85" s="11"/>
      <c r="Z85" s="11"/>
      <c r="AA85" s="11"/>
      <c r="AB85" s="11"/>
      <c r="AC85" s="11"/>
      <c r="AD85" s="11"/>
    </row>
    <row r="86" ht="15" customHeight="1">
      <c r="A86" t="s" s="6">
        <v>698</v>
      </c>
      <c r="B86" t="s" s="6">
        <v>18</v>
      </c>
      <c r="C86" s="7">
        <v>16.92</v>
      </c>
      <c r="D86" s="7">
        <v>0</v>
      </c>
      <c r="E86" s="7">
        <v>16.92</v>
      </c>
      <c r="F86" s="7">
        <v>16.92</v>
      </c>
      <c r="G86" s="7">
        <v>16.92</v>
      </c>
      <c r="H86" s="7"/>
      <c r="I86" s="8">
        <f>IF(C86=E86,0,1)</f>
        <v>0</v>
      </c>
      <c r="J86" s="9">
        <v>978754312</v>
      </c>
      <c r="K86" s="9">
        <f>J86*C86/1000</f>
        <v>16560522.95904</v>
      </c>
      <c r="L86" s="9">
        <f>J86</f>
        <v>978754312</v>
      </c>
      <c r="M86" s="9"/>
      <c r="N86" s="9">
        <v>89248864</v>
      </c>
      <c r="O86" s="9">
        <v>9640900</v>
      </c>
      <c r="P86" s="9">
        <v>24776048</v>
      </c>
      <c r="Q86" s="9">
        <f>N86+O86+P86</f>
        <v>123665812</v>
      </c>
      <c r="R86" s="9">
        <v>1102420124</v>
      </c>
      <c r="S86" s="10">
        <v>88.78230000000001</v>
      </c>
      <c r="T86" s="10">
        <v>11.2177</v>
      </c>
      <c r="U86" s="115"/>
      <c r="V86" s="53"/>
      <c r="W86" s="11"/>
      <c r="X86" s="11"/>
      <c r="Y86" s="11"/>
      <c r="Z86" s="11"/>
      <c r="AA86" s="11"/>
      <c r="AB86" s="11"/>
      <c r="AC86" s="11"/>
      <c r="AD86" s="11"/>
    </row>
    <row r="87" ht="15" customHeight="1">
      <c r="A87" t="s" s="6">
        <v>236</v>
      </c>
      <c r="B87" t="s" s="6">
        <v>18</v>
      </c>
      <c r="C87" s="7">
        <v>16.88</v>
      </c>
      <c r="D87" s="7">
        <v>0</v>
      </c>
      <c r="E87" s="7">
        <v>16.88</v>
      </c>
      <c r="F87" s="7">
        <v>16.88</v>
      </c>
      <c r="G87" s="7">
        <v>16.88</v>
      </c>
      <c r="H87" s="7"/>
      <c r="I87" s="8">
        <f>IF(C87=E87,0,1)</f>
        <v>0</v>
      </c>
      <c r="J87" s="9">
        <v>2699429282</v>
      </c>
      <c r="K87" s="9">
        <f>J87*C87/1000</f>
        <v>45566366.28016</v>
      </c>
      <c r="L87" s="9">
        <f>J87</f>
        <v>2699429282</v>
      </c>
      <c r="M87" s="9"/>
      <c r="N87" s="9">
        <v>112805830</v>
      </c>
      <c r="O87" s="9">
        <v>86003109</v>
      </c>
      <c r="P87" s="9">
        <v>95595460</v>
      </c>
      <c r="Q87" s="9">
        <f>N87+O87+P87</f>
        <v>294404399</v>
      </c>
      <c r="R87" s="9">
        <v>2993833681</v>
      </c>
      <c r="S87" s="10">
        <v>90.16630000000001</v>
      </c>
      <c r="T87" s="10">
        <v>9.8337</v>
      </c>
      <c r="U87" s="115"/>
      <c r="V87" s="53"/>
      <c r="W87" s="11"/>
      <c r="X87" s="11"/>
      <c r="Y87" s="11"/>
      <c r="Z87" s="11"/>
      <c r="AA87" s="11"/>
      <c r="AB87" s="11"/>
      <c r="AC87" s="11"/>
      <c r="AD87" s="11"/>
    </row>
    <row r="88" ht="15" customHeight="1">
      <c r="A88" t="s" s="6">
        <v>58</v>
      </c>
      <c r="B88" t="s" s="6">
        <v>18</v>
      </c>
      <c r="C88" s="7">
        <v>16.84</v>
      </c>
      <c r="D88" s="7">
        <v>0</v>
      </c>
      <c r="E88" s="7">
        <v>16.84</v>
      </c>
      <c r="F88" s="7">
        <v>16.84</v>
      </c>
      <c r="G88" s="7">
        <v>16.84</v>
      </c>
      <c r="H88" s="7"/>
      <c r="I88" s="8">
        <f>IF(C88=E88,0,1)</f>
        <v>0</v>
      </c>
      <c r="J88" s="9">
        <v>484339459</v>
      </c>
      <c r="K88" s="9">
        <f>J88*C88/1000</f>
        <v>8156276.48956</v>
      </c>
      <c r="L88" s="9">
        <f>J88</f>
        <v>484339459</v>
      </c>
      <c r="M88" s="9"/>
      <c r="N88" s="9">
        <v>26190950</v>
      </c>
      <c r="O88" s="9">
        <v>10840800</v>
      </c>
      <c r="P88" s="9">
        <v>28047200</v>
      </c>
      <c r="Q88" s="9">
        <f>N88+O88+P88</f>
        <v>65078950</v>
      </c>
      <c r="R88" s="9">
        <v>549418409</v>
      </c>
      <c r="S88" s="10">
        <v>88.1549</v>
      </c>
      <c r="T88" s="10">
        <v>11.8451</v>
      </c>
      <c r="U88" s="115"/>
      <c r="V88" s="53"/>
      <c r="W88" s="11"/>
      <c r="X88" s="11"/>
      <c r="Y88" s="11"/>
      <c r="Z88" s="11"/>
      <c r="AA88" s="11"/>
      <c r="AB88" s="11"/>
      <c r="AC88" s="11"/>
      <c r="AD88" s="11"/>
    </row>
    <row r="89" ht="15" customHeight="1">
      <c r="A89" t="s" s="6">
        <v>50</v>
      </c>
      <c r="B89" t="s" s="6">
        <v>18</v>
      </c>
      <c r="C89" s="7">
        <v>16.82</v>
      </c>
      <c r="D89" s="7">
        <v>0</v>
      </c>
      <c r="E89" s="7">
        <v>20.54</v>
      </c>
      <c r="F89" s="7">
        <v>20.54</v>
      </c>
      <c r="G89" s="7">
        <v>20.42</v>
      </c>
      <c r="H89" s="7"/>
      <c r="I89" s="8">
        <f>IF(C89=E89,0,1)</f>
        <v>1</v>
      </c>
      <c r="J89" s="9">
        <v>1905789507</v>
      </c>
      <c r="K89" s="9">
        <f>J89*C89/1000</f>
        <v>32055379.50774</v>
      </c>
      <c r="L89" s="9">
        <f>J89</f>
        <v>1905789507</v>
      </c>
      <c r="M89" s="9"/>
      <c r="N89" s="9">
        <v>402100442</v>
      </c>
      <c r="O89" s="9">
        <v>176301700</v>
      </c>
      <c r="P89" s="9">
        <v>88904240</v>
      </c>
      <c r="Q89" s="9">
        <f>N89+O89+P89</f>
        <v>667306382</v>
      </c>
      <c r="R89" s="9">
        <v>2573095889</v>
      </c>
      <c r="S89" s="10">
        <v>74.066</v>
      </c>
      <c r="T89" s="10">
        <v>25.934</v>
      </c>
      <c r="U89" s="115"/>
      <c r="V89" s="53"/>
      <c r="W89" s="11"/>
      <c r="X89" s="11"/>
      <c r="Y89" s="11"/>
      <c r="Z89" s="11"/>
      <c r="AA89" s="11"/>
      <c r="AB89" s="11"/>
      <c r="AC89" s="11"/>
      <c r="AD89" s="11"/>
    </row>
    <row r="90" ht="15" customHeight="1">
      <c r="A90" t="s" s="6">
        <v>496</v>
      </c>
      <c r="B90" t="s" s="6">
        <v>18</v>
      </c>
      <c r="C90" s="7">
        <v>16.81</v>
      </c>
      <c r="D90" s="7">
        <v>0</v>
      </c>
      <c r="E90" s="7">
        <v>16.81</v>
      </c>
      <c r="F90" s="7">
        <v>16.81</v>
      </c>
      <c r="G90" s="7">
        <v>16.81</v>
      </c>
      <c r="H90" s="7"/>
      <c r="I90" s="8">
        <f>IF(C90=E90,0,1)</f>
        <v>0</v>
      </c>
      <c r="J90" s="9">
        <v>453991926</v>
      </c>
      <c r="K90" s="9">
        <f>J90*C90/1000</f>
        <v>7631604.27606</v>
      </c>
      <c r="L90" s="9">
        <f>J90</f>
        <v>453991926</v>
      </c>
      <c r="M90" s="9"/>
      <c r="N90" s="9">
        <v>88263916</v>
      </c>
      <c r="O90" s="9">
        <v>18068588</v>
      </c>
      <c r="P90" s="9">
        <v>58617380</v>
      </c>
      <c r="Q90" s="9">
        <f>N90+O90+P90</f>
        <v>164949884</v>
      </c>
      <c r="R90" s="9">
        <v>618941810</v>
      </c>
      <c r="S90" s="10">
        <v>73.3497</v>
      </c>
      <c r="T90" s="10">
        <v>26.6503</v>
      </c>
      <c r="U90" s="115"/>
      <c r="V90" s="53"/>
      <c r="W90" s="11"/>
      <c r="X90" s="11"/>
      <c r="Y90" s="11"/>
      <c r="Z90" s="11"/>
      <c r="AA90" s="11"/>
      <c r="AB90" s="11"/>
      <c r="AC90" s="11"/>
      <c r="AD90" s="11"/>
    </row>
    <row r="91" ht="15" customHeight="1">
      <c r="A91" t="s" s="6">
        <v>110</v>
      </c>
      <c r="B91" t="s" s="6">
        <v>18</v>
      </c>
      <c r="C91" s="7">
        <v>16.78</v>
      </c>
      <c r="D91" s="7">
        <v>0</v>
      </c>
      <c r="E91" s="7">
        <v>16.78</v>
      </c>
      <c r="F91" s="7">
        <v>16.78</v>
      </c>
      <c r="G91" s="7">
        <v>16.78</v>
      </c>
      <c r="H91" s="7"/>
      <c r="I91" s="8">
        <f>IF(C91=E91,0,1)</f>
        <v>0</v>
      </c>
      <c r="J91" s="9">
        <v>222839012</v>
      </c>
      <c r="K91" s="9">
        <f>J91*C91/1000</f>
        <v>3739238.62136</v>
      </c>
      <c r="L91" s="9">
        <f>J91</f>
        <v>222839012</v>
      </c>
      <c r="M91" s="9"/>
      <c r="N91" s="9">
        <v>11401583</v>
      </c>
      <c r="O91" s="9">
        <v>26863500</v>
      </c>
      <c r="P91" s="9">
        <v>7151913</v>
      </c>
      <c r="Q91" s="9">
        <f>N91+O91+P91</f>
        <v>45416996</v>
      </c>
      <c r="R91" s="9">
        <v>268256008</v>
      </c>
      <c r="S91" s="10">
        <v>83.06950000000001</v>
      </c>
      <c r="T91" s="10">
        <v>16.9305</v>
      </c>
      <c r="U91" s="115"/>
      <c r="V91" s="53"/>
      <c r="W91" s="11"/>
      <c r="X91" s="11"/>
      <c r="Y91" s="11"/>
      <c r="Z91" s="11"/>
      <c r="AA91" s="11"/>
      <c r="AB91" s="11"/>
      <c r="AC91" s="11"/>
      <c r="AD91" s="11"/>
    </row>
    <row r="92" ht="15" customHeight="1">
      <c r="A92" t="s" s="6">
        <v>622</v>
      </c>
      <c r="B92" t="s" s="6">
        <v>18</v>
      </c>
      <c r="C92" s="7">
        <v>16.77</v>
      </c>
      <c r="D92" s="7">
        <v>0</v>
      </c>
      <c r="E92" s="7">
        <v>16.77</v>
      </c>
      <c r="F92" s="7">
        <v>16.77</v>
      </c>
      <c r="G92" s="7">
        <v>16.77</v>
      </c>
      <c r="H92" s="7"/>
      <c r="I92" s="8">
        <f>IF(C92=E92,0,1)</f>
        <v>0</v>
      </c>
      <c r="J92" s="9">
        <v>1283373073</v>
      </c>
      <c r="K92" s="9">
        <f>J92*C92/1000</f>
        <v>21522166.43421</v>
      </c>
      <c r="L92" s="9">
        <f>J92</f>
        <v>1283373073</v>
      </c>
      <c r="M92" s="9"/>
      <c r="N92" s="9">
        <v>26240072</v>
      </c>
      <c r="O92" s="9">
        <v>12756832</v>
      </c>
      <c r="P92" s="9">
        <v>39192404</v>
      </c>
      <c r="Q92" s="9">
        <f>N92+O92+P92</f>
        <v>78189308</v>
      </c>
      <c r="R92" s="9">
        <v>1361562381</v>
      </c>
      <c r="S92" s="10">
        <v>94.2574</v>
      </c>
      <c r="T92" s="10">
        <v>5.7426</v>
      </c>
      <c r="U92" s="115"/>
      <c r="V92" s="53"/>
      <c r="W92" s="11"/>
      <c r="X92" s="11"/>
      <c r="Y92" s="11"/>
      <c r="Z92" s="11"/>
      <c r="AA92" s="11"/>
      <c r="AB92" s="11"/>
      <c r="AC92" s="11"/>
      <c r="AD92" s="11"/>
    </row>
    <row r="93" ht="15" customHeight="1">
      <c r="A93" t="s" s="6">
        <v>400</v>
      </c>
      <c r="B93" t="s" s="6">
        <v>18</v>
      </c>
      <c r="C93" s="7">
        <v>16.76</v>
      </c>
      <c r="D93" s="7">
        <v>0</v>
      </c>
      <c r="E93" s="7">
        <v>25.83</v>
      </c>
      <c r="F93" s="7">
        <v>25.83</v>
      </c>
      <c r="G93" s="7">
        <v>25.83</v>
      </c>
      <c r="H93" s="7"/>
      <c r="I93" s="8">
        <f>IF(C93=E93,0,1)</f>
        <v>1</v>
      </c>
      <c r="J93" s="9">
        <v>690791491</v>
      </c>
      <c r="K93" s="9">
        <f>J93*C93/1000</f>
        <v>11577665.38916</v>
      </c>
      <c r="L93" s="9">
        <f>J93</f>
        <v>690791491</v>
      </c>
      <c r="M93" s="9"/>
      <c r="N93" s="9">
        <v>44159879</v>
      </c>
      <c r="O93" s="9">
        <v>174050412</v>
      </c>
      <c r="P93" s="9">
        <v>115892440</v>
      </c>
      <c r="Q93" s="9">
        <f>N93+O93+P93</f>
        <v>334102731</v>
      </c>
      <c r="R93" s="9">
        <v>1024894222</v>
      </c>
      <c r="S93" s="10">
        <v>67.4012</v>
      </c>
      <c r="T93" s="10">
        <v>32.5988</v>
      </c>
      <c r="U93" s="115"/>
      <c r="V93" s="53"/>
      <c r="W93" s="11"/>
      <c r="X93" s="11"/>
      <c r="Y93" s="11"/>
      <c r="Z93" s="11"/>
      <c r="AA93" s="11"/>
      <c r="AB93" s="11"/>
      <c r="AC93" s="11"/>
      <c r="AD93" s="11"/>
    </row>
    <row r="94" ht="15" customHeight="1">
      <c r="A94" t="s" s="6">
        <v>518</v>
      </c>
      <c r="B94" t="s" s="6">
        <v>18</v>
      </c>
      <c r="C94" s="7">
        <v>16.75</v>
      </c>
      <c r="D94" s="7">
        <v>0</v>
      </c>
      <c r="E94" s="7">
        <v>16.75</v>
      </c>
      <c r="F94" s="7">
        <v>16.75</v>
      </c>
      <c r="G94" s="7">
        <v>16.75</v>
      </c>
      <c r="H94" s="7"/>
      <c r="I94" s="8">
        <f>IF(C94=E94,0,1)</f>
        <v>0</v>
      </c>
      <c r="J94" s="9">
        <v>2069776284</v>
      </c>
      <c r="K94" s="9">
        <f>J94*C94/1000</f>
        <v>34668752.757</v>
      </c>
      <c r="L94" s="9">
        <f>J94</f>
        <v>2069776284</v>
      </c>
      <c r="M94" s="9"/>
      <c r="N94" s="9">
        <v>298052536</v>
      </c>
      <c r="O94" s="9">
        <v>124815400</v>
      </c>
      <c r="P94" s="9">
        <v>56539750</v>
      </c>
      <c r="Q94" s="9">
        <f>N94+O94+P94</f>
        <v>479407686</v>
      </c>
      <c r="R94" s="9">
        <v>2549183970</v>
      </c>
      <c r="S94" s="10">
        <v>81.19370000000001</v>
      </c>
      <c r="T94" s="10">
        <v>18.8063</v>
      </c>
      <c r="U94" s="115"/>
      <c r="V94" s="53"/>
      <c r="W94" s="11"/>
      <c r="X94" s="11"/>
      <c r="Y94" s="11"/>
      <c r="Z94" s="11"/>
      <c r="AA94" s="11"/>
      <c r="AB94" s="11"/>
      <c r="AC94" s="11"/>
      <c r="AD94" s="11"/>
    </row>
    <row r="95" ht="15" customHeight="1">
      <c r="A95" t="s" s="6">
        <v>228</v>
      </c>
      <c r="B95" t="s" s="6">
        <v>18</v>
      </c>
      <c r="C95" s="7">
        <v>16.66</v>
      </c>
      <c r="D95" s="7">
        <v>0</v>
      </c>
      <c r="E95" s="7">
        <v>16.66</v>
      </c>
      <c r="F95" s="7">
        <v>16.66</v>
      </c>
      <c r="G95" s="7">
        <v>16.66</v>
      </c>
      <c r="H95" s="7"/>
      <c r="I95" s="8">
        <f>IF(C95=E95,0,1)</f>
        <v>0</v>
      </c>
      <c r="J95" s="9">
        <v>139770409</v>
      </c>
      <c r="K95" s="9">
        <f>J95*C95/1000</f>
        <v>2328575.01394</v>
      </c>
      <c r="L95" s="9">
        <f>J95</f>
        <v>139770409</v>
      </c>
      <c r="M95" s="9"/>
      <c r="N95" s="9">
        <v>11550313</v>
      </c>
      <c r="O95" s="9">
        <v>17398287</v>
      </c>
      <c r="P95" s="9">
        <v>10635270</v>
      </c>
      <c r="Q95" s="9">
        <f>N95+O95+P95</f>
        <v>39583870</v>
      </c>
      <c r="R95" s="9">
        <v>179354279</v>
      </c>
      <c r="S95" s="10">
        <v>77.9298</v>
      </c>
      <c r="T95" s="10">
        <v>22.0702</v>
      </c>
      <c r="U95" s="115"/>
      <c r="V95" s="53"/>
      <c r="W95" s="11"/>
      <c r="X95" s="11"/>
      <c r="Y95" s="11"/>
      <c r="Z95" s="11"/>
      <c r="AA95" s="11"/>
      <c r="AB95" s="11"/>
      <c r="AC95" s="11"/>
      <c r="AD95" s="11"/>
    </row>
    <row r="96" ht="15" customHeight="1">
      <c r="A96" t="s" s="6">
        <v>612</v>
      </c>
      <c r="B96" t="s" s="6">
        <v>18</v>
      </c>
      <c r="C96" s="7">
        <v>16.65</v>
      </c>
      <c r="D96" s="7">
        <v>0</v>
      </c>
      <c r="E96" s="7">
        <v>16.65</v>
      </c>
      <c r="F96" s="7">
        <v>16.65</v>
      </c>
      <c r="G96" s="7">
        <v>16.65</v>
      </c>
      <c r="H96" s="7"/>
      <c r="I96" s="8">
        <f>IF(C96=E96,0,1)</f>
        <v>0</v>
      </c>
      <c r="J96" s="9">
        <v>1504791478</v>
      </c>
      <c r="K96" s="9">
        <f>J96*C96/1000</f>
        <v>25054778.1087</v>
      </c>
      <c r="L96" s="9">
        <f>J96</f>
        <v>1504791478</v>
      </c>
      <c r="M96" s="9"/>
      <c r="N96" s="9">
        <v>71413673</v>
      </c>
      <c r="O96" s="9">
        <v>21435654</v>
      </c>
      <c r="P96" s="9">
        <v>25155350</v>
      </c>
      <c r="Q96" s="9">
        <f>N96+O96+P96</f>
        <v>118004677</v>
      </c>
      <c r="R96" s="9">
        <v>1622796155</v>
      </c>
      <c r="S96" s="10">
        <v>92.7283</v>
      </c>
      <c r="T96" s="10">
        <v>7.2717</v>
      </c>
      <c r="U96" s="115"/>
      <c r="V96" s="53"/>
      <c r="W96" s="11"/>
      <c r="X96" s="11"/>
      <c r="Y96" s="11"/>
      <c r="Z96" s="11"/>
      <c r="AA96" s="11"/>
      <c r="AB96" s="11"/>
      <c r="AC96" s="11"/>
      <c r="AD96" s="11"/>
    </row>
    <row r="97" ht="15" customHeight="1">
      <c r="A97" t="s" s="6">
        <v>454</v>
      </c>
      <c r="B97" t="s" s="6">
        <v>18</v>
      </c>
      <c r="C97" s="7">
        <v>16.62</v>
      </c>
      <c r="D97" s="7">
        <v>0</v>
      </c>
      <c r="E97" s="7">
        <v>16.62</v>
      </c>
      <c r="F97" s="7">
        <v>16.62</v>
      </c>
      <c r="G97" s="7">
        <v>16.62</v>
      </c>
      <c r="H97" s="7"/>
      <c r="I97" s="8">
        <f>IF(C97=E97,0,1)</f>
        <v>0</v>
      </c>
      <c r="J97" s="9">
        <v>2586136671</v>
      </c>
      <c r="K97" s="9">
        <f>J97*C97/1000</f>
        <v>42981591.47202</v>
      </c>
      <c r="L97" s="9">
        <f>J97</f>
        <v>2586136671</v>
      </c>
      <c r="M97" s="9"/>
      <c r="N97" s="9">
        <v>326094860</v>
      </c>
      <c r="O97" s="9">
        <v>31269900</v>
      </c>
      <c r="P97" s="9">
        <v>60783730</v>
      </c>
      <c r="Q97" s="9">
        <f>N97+O97+P97</f>
        <v>418148490</v>
      </c>
      <c r="R97" s="9">
        <v>3004285161</v>
      </c>
      <c r="S97" s="10">
        <v>86.08159999999999</v>
      </c>
      <c r="T97" s="10">
        <v>13.9184</v>
      </c>
      <c r="U97" s="115"/>
      <c r="V97" s="53"/>
      <c r="W97" s="11"/>
      <c r="X97" s="11"/>
      <c r="Y97" s="11"/>
      <c r="Z97" s="11"/>
      <c r="AA97" s="11"/>
      <c r="AB97" s="11"/>
      <c r="AC97" s="11"/>
      <c r="AD97" s="11"/>
    </row>
    <row r="98" ht="15" customHeight="1">
      <c r="A98" t="s" s="6">
        <v>284</v>
      </c>
      <c r="B98" t="s" s="6">
        <v>18</v>
      </c>
      <c r="C98" s="7">
        <v>16.56</v>
      </c>
      <c r="D98" s="7">
        <v>0</v>
      </c>
      <c r="E98" s="7">
        <v>16.56</v>
      </c>
      <c r="F98" s="7">
        <v>16.56</v>
      </c>
      <c r="G98" s="7">
        <v>16.56</v>
      </c>
      <c r="H98" s="7"/>
      <c r="I98" s="8">
        <f>IF(C98=E98,0,1)</f>
        <v>0</v>
      </c>
      <c r="J98" s="9">
        <v>2648351584</v>
      </c>
      <c r="K98" s="9">
        <f>J98*C98/1000</f>
        <v>43856702.23104</v>
      </c>
      <c r="L98" s="9">
        <f>J98</f>
        <v>2648351584</v>
      </c>
      <c r="M98" s="9"/>
      <c r="N98" s="9">
        <v>77265296</v>
      </c>
      <c r="O98" s="9">
        <v>29290000</v>
      </c>
      <c r="P98" s="9">
        <v>41997940</v>
      </c>
      <c r="Q98" s="9">
        <f>N98+O98+P98</f>
        <v>148553236</v>
      </c>
      <c r="R98" s="9">
        <v>2796904820</v>
      </c>
      <c r="S98" s="10">
        <v>94.6887</v>
      </c>
      <c r="T98" s="10">
        <v>5.3113</v>
      </c>
      <c r="U98" s="115"/>
      <c r="V98" s="53"/>
      <c r="W98" s="11"/>
      <c r="X98" s="11"/>
      <c r="Y98" s="11"/>
      <c r="Z98" s="11"/>
      <c r="AA98" s="11"/>
      <c r="AB98" s="11"/>
      <c r="AC98" s="11"/>
      <c r="AD98" s="11"/>
    </row>
    <row r="99" ht="15" customHeight="1">
      <c r="A99" t="s" s="6">
        <v>322</v>
      </c>
      <c r="B99" t="s" s="6">
        <v>18</v>
      </c>
      <c r="C99" s="7">
        <v>16.56</v>
      </c>
      <c r="D99" s="7">
        <v>16.56</v>
      </c>
      <c r="E99" s="7">
        <v>16.56</v>
      </c>
      <c r="F99" s="7">
        <v>16.56</v>
      </c>
      <c r="G99" s="7">
        <v>16.56</v>
      </c>
      <c r="H99" s="7"/>
      <c r="I99" s="8">
        <f>IF(C99=E99,0,1)</f>
        <v>0</v>
      </c>
      <c r="J99" s="9">
        <v>3943261202</v>
      </c>
      <c r="K99" s="9">
        <f>J99*C99/1000</f>
        <v>65300405.50512</v>
      </c>
      <c r="L99" s="9">
        <f>J99</f>
        <v>3943261202</v>
      </c>
      <c r="M99" s="9"/>
      <c r="N99" s="9">
        <v>491393027</v>
      </c>
      <c r="O99" s="9">
        <v>255659250</v>
      </c>
      <c r="P99" s="9">
        <v>185576200</v>
      </c>
      <c r="Q99" s="9">
        <f>N99+O99+P99</f>
        <v>932628477</v>
      </c>
      <c r="R99" s="9">
        <v>4876293479</v>
      </c>
      <c r="S99" s="10">
        <v>80.8742</v>
      </c>
      <c r="T99" s="10">
        <v>19.1258</v>
      </c>
      <c r="U99" s="115"/>
      <c r="V99" s="53"/>
      <c r="W99" s="11"/>
      <c r="X99" s="11"/>
      <c r="Y99" s="11"/>
      <c r="Z99" s="11"/>
      <c r="AA99" s="11"/>
      <c r="AB99" s="11"/>
      <c r="AC99" s="11"/>
      <c r="AD99" s="11"/>
    </row>
    <row r="100" ht="15" customHeight="1">
      <c r="A100" t="s" s="6">
        <v>190</v>
      </c>
      <c r="B100" t="s" s="6">
        <v>18</v>
      </c>
      <c r="C100" s="7">
        <v>16.53</v>
      </c>
      <c r="D100" s="7">
        <v>0</v>
      </c>
      <c r="E100" s="7">
        <v>16.53</v>
      </c>
      <c r="F100" s="7">
        <v>16.53</v>
      </c>
      <c r="G100" s="7">
        <v>16.53</v>
      </c>
      <c r="H100" s="7"/>
      <c r="I100" s="8">
        <f>IF(C100=E100,0,1)</f>
        <v>0</v>
      </c>
      <c r="J100" s="9">
        <v>1622752362</v>
      </c>
      <c r="K100" s="9">
        <f>J100*C100/1000</f>
        <v>26824096.54386</v>
      </c>
      <c r="L100" s="9">
        <f>J100</f>
        <v>1622752362</v>
      </c>
      <c r="M100" s="9"/>
      <c r="N100" s="9">
        <v>111544408</v>
      </c>
      <c r="O100" s="9">
        <v>53956800</v>
      </c>
      <c r="P100" s="9">
        <v>72811142</v>
      </c>
      <c r="Q100" s="9">
        <f>N100+O100+P100</f>
        <v>238312350</v>
      </c>
      <c r="R100" s="9">
        <v>1861064712</v>
      </c>
      <c r="S100" s="10">
        <v>87.1948</v>
      </c>
      <c r="T100" s="10">
        <v>12.8052</v>
      </c>
      <c r="U100" s="115"/>
      <c r="V100" s="53"/>
      <c r="W100" s="11"/>
      <c r="X100" s="11"/>
      <c r="Y100" s="11"/>
      <c r="Z100" s="11"/>
      <c r="AA100" s="11"/>
      <c r="AB100" s="11"/>
      <c r="AC100" s="11"/>
      <c r="AD100" s="11"/>
    </row>
    <row r="101" ht="15" customHeight="1">
      <c r="A101" t="s" s="6">
        <v>118</v>
      </c>
      <c r="B101" t="s" s="6">
        <v>18</v>
      </c>
      <c r="C101" s="7">
        <v>16.5</v>
      </c>
      <c r="D101" s="7">
        <v>0</v>
      </c>
      <c r="E101" s="7">
        <v>16.5</v>
      </c>
      <c r="F101" s="7">
        <v>16.5</v>
      </c>
      <c r="G101" s="7">
        <v>16.5</v>
      </c>
      <c r="H101" s="7"/>
      <c r="I101" s="8">
        <f>IF(C101=E101,0,1)</f>
        <v>0</v>
      </c>
      <c r="J101" s="9">
        <v>1715597033</v>
      </c>
      <c r="K101" s="9">
        <f>J101*C101/1000</f>
        <v>28307351.0445</v>
      </c>
      <c r="L101" s="9">
        <f>J101</f>
        <v>1715597033</v>
      </c>
      <c r="M101" s="9"/>
      <c r="N101" s="9">
        <v>9269540</v>
      </c>
      <c r="O101" s="9">
        <v>1368200</v>
      </c>
      <c r="P101" s="9">
        <v>24088017</v>
      </c>
      <c r="Q101" s="9">
        <f>N101+O101+P101</f>
        <v>34725757</v>
      </c>
      <c r="R101" s="9">
        <v>1750322790</v>
      </c>
      <c r="S101" s="10">
        <v>98.01600000000001</v>
      </c>
      <c r="T101" s="10">
        <v>1.984</v>
      </c>
      <c r="U101" s="115"/>
      <c r="V101" s="53"/>
      <c r="W101" s="11"/>
      <c r="X101" s="11"/>
      <c r="Y101" s="11"/>
      <c r="Z101" s="11"/>
      <c r="AA101" s="11"/>
      <c r="AB101" s="11"/>
      <c r="AC101" s="11"/>
      <c r="AD101" s="11"/>
    </row>
    <row r="102" ht="15" customHeight="1">
      <c r="A102" t="s" s="6">
        <v>282</v>
      </c>
      <c r="B102" t="s" s="6">
        <v>18</v>
      </c>
      <c r="C102" s="7">
        <v>16.49</v>
      </c>
      <c r="D102" s="7">
        <v>0</v>
      </c>
      <c r="E102" s="7">
        <v>32.68</v>
      </c>
      <c r="F102" s="7">
        <v>32.68</v>
      </c>
      <c r="G102" s="7">
        <v>32.68</v>
      </c>
      <c r="H102" s="7"/>
      <c r="I102" s="8">
        <f>IF(C102=E102,0,1)</f>
        <v>1</v>
      </c>
      <c r="J102" s="9">
        <v>1357133638</v>
      </c>
      <c r="K102" s="9">
        <f>J102*C102/1000</f>
        <v>22379133.69062</v>
      </c>
      <c r="L102" s="9">
        <f>J102</f>
        <v>1357133638</v>
      </c>
      <c r="M102" s="9"/>
      <c r="N102" s="9">
        <v>98373062</v>
      </c>
      <c r="O102" s="9">
        <v>64657700</v>
      </c>
      <c r="P102" s="9">
        <v>48822983</v>
      </c>
      <c r="Q102" s="9">
        <f>N102+O102+P102</f>
        <v>211853745</v>
      </c>
      <c r="R102" s="9">
        <v>1568987383</v>
      </c>
      <c r="S102" s="10">
        <v>86.4974</v>
      </c>
      <c r="T102" s="10">
        <v>13.5026</v>
      </c>
      <c r="U102" s="115"/>
      <c r="V102" s="53"/>
      <c r="W102" s="11"/>
      <c r="X102" s="11"/>
      <c r="Y102" s="11"/>
      <c r="Z102" s="11"/>
      <c r="AA102" s="11"/>
      <c r="AB102" s="11"/>
      <c r="AC102" s="11"/>
      <c r="AD102" s="11"/>
    </row>
    <row r="103" ht="15" customHeight="1">
      <c r="A103" t="s" s="6">
        <v>446</v>
      </c>
      <c r="B103" t="s" s="6">
        <v>18</v>
      </c>
      <c r="C103" s="7">
        <v>16.49</v>
      </c>
      <c r="D103" s="7">
        <v>0</v>
      </c>
      <c r="E103" s="7">
        <v>16.49</v>
      </c>
      <c r="F103" s="7">
        <v>16.49</v>
      </c>
      <c r="G103" s="7">
        <v>16.49</v>
      </c>
      <c r="H103" s="7"/>
      <c r="I103" s="8">
        <f>IF(C103=E103,0,1)</f>
        <v>0</v>
      </c>
      <c r="J103" s="9">
        <v>2477238501</v>
      </c>
      <c r="K103" s="9">
        <f>J103*C103/1000</f>
        <v>40849662.88149</v>
      </c>
      <c r="L103" s="9">
        <f>J103</f>
        <v>2477238501</v>
      </c>
      <c r="M103" s="9"/>
      <c r="N103" s="9">
        <v>358896411</v>
      </c>
      <c r="O103" s="9">
        <v>432581490</v>
      </c>
      <c r="P103" s="9">
        <v>110860060</v>
      </c>
      <c r="Q103" s="9">
        <f>N103+O103+P103</f>
        <v>902337961</v>
      </c>
      <c r="R103" s="9">
        <v>3379576462</v>
      </c>
      <c r="S103" s="10">
        <v>73.30029999999999</v>
      </c>
      <c r="T103" s="10">
        <v>26.6997</v>
      </c>
      <c r="U103" s="115"/>
      <c r="V103" s="53"/>
      <c r="W103" s="11"/>
      <c r="X103" s="11"/>
      <c r="Y103" s="11"/>
      <c r="Z103" s="11"/>
      <c r="AA103" s="11"/>
      <c r="AB103" s="11"/>
      <c r="AC103" s="11"/>
      <c r="AD103" s="11"/>
    </row>
    <row r="104" ht="15" customHeight="1">
      <c r="A104" t="s" s="6">
        <v>142</v>
      </c>
      <c r="B104" t="s" s="6">
        <v>18</v>
      </c>
      <c r="C104" s="7">
        <v>16.48</v>
      </c>
      <c r="D104" s="7">
        <v>0</v>
      </c>
      <c r="E104" s="7">
        <v>16.48</v>
      </c>
      <c r="F104" s="7">
        <v>16.48</v>
      </c>
      <c r="G104" s="7">
        <v>16.48</v>
      </c>
      <c r="H104" s="7"/>
      <c r="I104" s="8">
        <f>IF(C104=E104,0,1)</f>
        <v>0</v>
      </c>
      <c r="J104" s="9">
        <v>135772700</v>
      </c>
      <c r="K104" s="9">
        <f>J104*C104/1000</f>
        <v>2237534.096</v>
      </c>
      <c r="L104" s="9">
        <f>J104</f>
        <v>135772700</v>
      </c>
      <c r="M104" s="9"/>
      <c r="N104" s="9">
        <v>1300597</v>
      </c>
      <c r="O104" s="9">
        <v>1380300</v>
      </c>
      <c r="P104" s="9">
        <v>3595690</v>
      </c>
      <c r="Q104" s="9">
        <f>N104+O104+P104</f>
        <v>6276587</v>
      </c>
      <c r="R104" s="9">
        <v>142049287</v>
      </c>
      <c r="S104" s="10">
        <v>95.5814</v>
      </c>
      <c r="T104" s="10">
        <v>4.4186</v>
      </c>
      <c r="U104" s="115"/>
      <c r="V104" s="53"/>
      <c r="W104" s="11"/>
      <c r="X104" s="11"/>
      <c r="Y104" s="11"/>
      <c r="Z104" s="11"/>
      <c r="AA104" s="11"/>
      <c r="AB104" s="11"/>
      <c r="AC104" s="11"/>
      <c r="AD104" s="11"/>
    </row>
    <row r="105" ht="15" customHeight="1">
      <c r="A105" t="s" s="6">
        <v>566</v>
      </c>
      <c r="B105" t="s" s="6">
        <v>18</v>
      </c>
      <c r="C105" s="7">
        <v>16.45</v>
      </c>
      <c r="D105" s="7">
        <v>16.45</v>
      </c>
      <c r="E105" s="7">
        <v>16.45</v>
      </c>
      <c r="F105" s="7">
        <v>16.45</v>
      </c>
      <c r="G105" s="7">
        <v>16.45</v>
      </c>
      <c r="H105" s="7"/>
      <c r="I105" s="8">
        <f>IF(C105=E105,0,1)</f>
        <v>0</v>
      </c>
      <c r="J105" s="9">
        <v>1727170944</v>
      </c>
      <c r="K105" s="9">
        <f>J105*C105/1000</f>
        <v>28411962.0288</v>
      </c>
      <c r="L105" s="9">
        <f>J105</f>
        <v>1727170944</v>
      </c>
      <c r="M105" s="9"/>
      <c r="N105" s="9">
        <v>69922005</v>
      </c>
      <c r="O105" s="9">
        <v>42714500</v>
      </c>
      <c r="P105" s="9">
        <v>41409202</v>
      </c>
      <c r="Q105" s="9">
        <f>N105+O105+P105</f>
        <v>154045707</v>
      </c>
      <c r="R105" s="9">
        <v>1881582251</v>
      </c>
      <c r="S105" s="10">
        <v>91.813</v>
      </c>
      <c r="T105" s="10">
        <v>8.186999999999999</v>
      </c>
      <c r="U105" s="115"/>
      <c r="V105" s="53"/>
      <c r="W105" s="11"/>
      <c r="X105" s="11"/>
      <c r="Y105" s="11"/>
      <c r="Z105" s="11"/>
      <c r="AA105" s="11"/>
      <c r="AB105" s="11"/>
      <c r="AC105" s="11"/>
      <c r="AD105" s="11"/>
    </row>
    <row r="106" ht="15" customHeight="1">
      <c r="A106" t="s" s="6">
        <v>102</v>
      </c>
      <c r="B106" t="s" s="6">
        <v>18</v>
      </c>
      <c r="C106" s="7">
        <v>16.43</v>
      </c>
      <c r="D106" s="7">
        <v>0</v>
      </c>
      <c r="E106" s="7">
        <v>16.43</v>
      </c>
      <c r="F106" s="7">
        <v>16.43</v>
      </c>
      <c r="G106" s="7">
        <v>16.43</v>
      </c>
      <c r="H106" s="7"/>
      <c r="I106" s="8">
        <f>IF(C106=E106,0,1)</f>
        <v>0</v>
      </c>
      <c r="J106" s="9">
        <v>448599660</v>
      </c>
      <c r="K106" s="9">
        <f>J106*C106/1000</f>
        <v>7370492.4138</v>
      </c>
      <c r="L106" s="9">
        <f>J106</f>
        <v>448599660</v>
      </c>
      <c r="M106" s="9"/>
      <c r="N106" s="9">
        <v>26180183</v>
      </c>
      <c r="O106" s="9">
        <v>12291400</v>
      </c>
      <c r="P106" s="9">
        <v>16991680</v>
      </c>
      <c r="Q106" s="9">
        <f>N106+O106+P106</f>
        <v>55463263</v>
      </c>
      <c r="R106" s="9">
        <v>504062923</v>
      </c>
      <c r="S106" s="10">
        <v>88.99679999999999</v>
      </c>
      <c r="T106" s="10">
        <v>11.0032</v>
      </c>
      <c r="U106" s="115"/>
      <c r="V106" s="53"/>
      <c r="W106" s="11"/>
      <c r="X106" s="11"/>
      <c r="Y106" s="11"/>
      <c r="Z106" s="11"/>
      <c r="AA106" s="11"/>
      <c r="AB106" s="11"/>
      <c r="AC106" s="11"/>
      <c r="AD106" s="11"/>
    </row>
    <row r="107" ht="15" customHeight="1">
      <c r="A107" t="s" s="6">
        <v>106</v>
      </c>
      <c r="B107" t="s" s="6">
        <v>18</v>
      </c>
      <c r="C107" s="7">
        <v>16.43</v>
      </c>
      <c r="D107" s="7">
        <v>0</v>
      </c>
      <c r="E107" s="7">
        <v>16.43</v>
      </c>
      <c r="F107" s="7">
        <v>16.43</v>
      </c>
      <c r="G107" s="7">
        <v>16.43</v>
      </c>
      <c r="H107" s="7"/>
      <c r="I107" s="8">
        <f>IF(C107=E107,0,1)</f>
        <v>0</v>
      </c>
      <c r="J107" s="9">
        <v>332049395</v>
      </c>
      <c r="K107" s="9">
        <f>J107*C107/1000</f>
        <v>5455571.55985</v>
      </c>
      <c r="L107" s="9">
        <f>J107</f>
        <v>332049395</v>
      </c>
      <c r="M107" s="9"/>
      <c r="N107" s="9">
        <v>11055803</v>
      </c>
      <c r="O107" s="9">
        <v>2698400</v>
      </c>
      <c r="P107" s="9">
        <v>11599596</v>
      </c>
      <c r="Q107" s="9">
        <f>N107+O107+P107</f>
        <v>25353799</v>
      </c>
      <c r="R107" s="9">
        <v>357403194</v>
      </c>
      <c r="S107" s="10">
        <v>92.9061</v>
      </c>
      <c r="T107" s="10">
        <v>7.0939</v>
      </c>
      <c r="U107" s="115"/>
      <c r="V107" s="53"/>
      <c r="W107" s="11"/>
      <c r="X107" s="11"/>
      <c r="Y107" s="11"/>
      <c r="Z107" s="11"/>
      <c r="AA107" s="11"/>
      <c r="AB107" s="11"/>
      <c r="AC107" s="11"/>
      <c r="AD107" s="11"/>
    </row>
    <row r="108" ht="15" customHeight="1">
      <c r="A108" t="s" s="6">
        <v>170</v>
      </c>
      <c r="B108" t="s" s="6">
        <v>18</v>
      </c>
      <c r="C108" s="7">
        <v>16.34</v>
      </c>
      <c r="D108" s="7">
        <v>0</v>
      </c>
      <c r="E108" s="7">
        <v>16.34</v>
      </c>
      <c r="F108" s="7">
        <v>16.34</v>
      </c>
      <c r="G108" s="7">
        <v>16.34</v>
      </c>
      <c r="H108" s="7"/>
      <c r="I108" s="8">
        <f>IF(C108=E108,0,1)</f>
        <v>0</v>
      </c>
      <c r="J108" s="9">
        <v>1152346865</v>
      </c>
      <c r="K108" s="9">
        <f>J108*C108/1000</f>
        <v>18829347.7741</v>
      </c>
      <c r="L108" s="9">
        <f>J108</f>
        <v>1152346865</v>
      </c>
      <c r="M108" s="9"/>
      <c r="N108" s="9">
        <v>24181703</v>
      </c>
      <c r="O108" s="9">
        <v>21784000</v>
      </c>
      <c r="P108" s="9">
        <v>29269205</v>
      </c>
      <c r="Q108" s="9">
        <f>N108+O108+P108</f>
        <v>75234908</v>
      </c>
      <c r="R108" s="9">
        <v>1227581773</v>
      </c>
      <c r="S108" s="10">
        <v>93.87130000000001</v>
      </c>
      <c r="T108" s="10">
        <v>6.1287</v>
      </c>
      <c r="U108" s="115"/>
      <c r="V108" s="53"/>
      <c r="W108" s="11"/>
      <c r="X108" s="11"/>
      <c r="Y108" s="11"/>
      <c r="Z108" s="11"/>
      <c r="AA108" s="11"/>
      <c r="AB108" s="11"/>
      <c r="AC108" s="11"/>
      <c r="AD108" s="11"/>
    </row>
    <row r="109" ht="15" customHeight="1">
      <c r="A109" t="s" s="6">
        <v>376</v>
      </c>
      <c r="B109" t="s" s="6">
        <v>18</v>
      </c>
      <c r="C109" s="7">
        <v>16.34</v>
      </c>
      <c r="D109" s="7">
        <v>0</v>
      </c>
      <c r="E109" s="7">
        <v>16.34</v>
      </c>
      <c r="F109" s="7">
        <v>16.34</v>
      </c>
      <c r="G109" s="7">
        <v>16.34</v>
      </c>
      <c r="H109" s="7"/>
      <c r="I109" s="8">
        <f>IF(C109=E109,0,1)</f>
        <v>0</v>
      </c>
      <c r="J109" s="9">
        <v>964411427</v>
      </c>
      <c r="K109" s="9">
        <f>J109*C109/1000</f>
        <v>15758482.71718</v>
      </c>
      <c r="L109" s="9">
        <f>J109</f>
        <v>964411427</v>
      </c>
      <c r="M109" s="9"/>
      <c r="N109" s="9">
        <v>22809132</v>
      </c>
      <c r="O109" s="9">
        <v>8637160</v>
      </c>
      <c r="P109" s="9">
        <v>9945656</v>
      </c>
      <c r="Q109" s="9">
        <f>N109+O109+P109</f>
        <v>41391948</v>
      </c>
      <c r="R109" s="9">
        <v>1005803375</v>
      </c>
      <c r="S109" s="10">
        <v>95.8847</v>
      </c>
      <c r="T109" s="10">
        <v>4.1153</v>
      </c>
      <c r="U109" s="115"/>
      <c r="V109" s="53"/>
      <c r="W109" s="11"/>
      <c r="X109" s="11"/>
      <c r="Y109" s="11"/>
      <c r="Z109" s="11"/>
      <c r="AA109" s="11"/>
      <c r="AB109" s="11"/>
      <c r="AC109" s="11"/>
      <c r="AD109" s="11"/>
    </row>
    <row r="110" ht="15" customHeight="1">
      <c r="A110" t="s" s="6">
        <v>570</v>
      </c>
      <c r="B110" t="s" s="6">
        <v>18</v>
      </c>
      <c r="C110" s="7">
        <v>16.28</v>
      </c>
      <c r="D110" s="7">
        <v>0</v>
      </c>
      <c r="E110" s="7">
        <v>16.28</v>
      </c>
      <c r="F110" s="7">
        <v>16.28</v>
      </c>
      <c r="G110" s="7">
        <v>16.28</v>
      </c>
      <c r="H110" s="7"/>
      <c r="I110" s="8">
        <f>IF(C110=E110,0,1)</f>
        <v>0</v>
      </c>
      <c r="J110" s="9">
        <v>2316551636</v>
      </c>
      <c r="K110" s="9">
        <f>J110*C110/1000</f>
        <v>37713460.63408</v>
      </c>
      <c r="L110" s="9"/>
      <c r="M110" s="9"/>
      <c r="N110" s="9">
        <v>253170312</v>
      </c>
      <c r="O110" s="9">
        <v>187183900</v>
      </c>
      <c r="P110" s="9">
        <v>98622200</v>
      </c>
      <c r="Q110" s="9">
        <f>N110+O110+P110</f>
        <v>538976412</v>
      </c>
      <c r="R110" s="9">
        <v>2855528048</v>
      </c>
      <c r="S110" s="10">
        <v>81.12520000000001</v>
      </c>
      <c r="T110" s="10">
        <v>18.8748</v>
      </c>
      <c r="U110" s="115"/>
      <c r="V110" s="53"/>
      <c r="W110" s="11"/>
      <c r="X110" s="11"/>
      <c r="Y110" s="11"/>
      <c r="Z110" s="11"/>
      <c r="AA110" s="11"/>
      <c r="AB110" s="11"/>
      <c r="AC110" s="11"/>
      <c r="AD110" s="11"/>
    </row>
    <row r="111" ht="15" customHeight="1">
      <c r="A111" t="s" s="6">
        <v>420</v>
      </c>
      <c r="B111" t="s" s="6">
        <v>18</v>
      </c>
      <c r="C111" s="7">
        <v>16.25</v>
      </c>
      <c r="D111" s="7">
        <v>0</v>
      </c>
      <c r="E111" s="7">
        <v>16.25</v>
      </c>
      <c r="F111" s="7">
        <v>16.25</v>
      </c>
      <c r="G111" s="7">
        <v>16.25</v>
      </c>
      <c r="H111" s="7"/>
      <c r="I111" s="8">
        <f>IF(C111=E111,0,1)</f>
        <v>0</v>
      </c>
      <c r="J111" s="9">
        <v>118932645</v>
      </c>
      <c r="K111" s="9">
        <f>J111*C111/1000</f>
        <v>1932655.48125</v>
      </c>
      <c r="L111" s="9"/>
      <c r="M111" s="9">
        <f>J111</f>
        <v>118932645</v>
      </c>
      <c r="N111" s="9">
        <v>5559161</v>
      </c>
      <c r="O111" s="9">
        <v>555673</v>
      </c>
      <c r="P111" s="9">
        <v>6179116</v>
      </c>
      <c r="Q111" s="9">
        <f>N111+O111+P111</f>
        <v>12293950</v>
      </c>
      <c r="R111" s="9">
        <v>131226595</v>
      </c>
      <c r="S111" s="10">
        <v>90.6315</v>
      </c>
      <c r="T111" s="10">
        <v>9.368499999999999</v>
      </c>
      <c r="U111" s="115"/>
      <c r="V111" s="53"/>
      <c r="W111" s="11"/>
      <c r="X111" s="11"/>
      <c r="Y111" s="11"/>
      <c r="Z111" s="11"/>
      <c r="AA111" s="11"/>
      <c r="AB111" s="11"/>
      <c r="AC111" s="11"/>
      <c r="AD111" s="11"/>
    </row>
    <row r="112" ht="15" customHeight="1">
      <c r="A112" t="s" s="6">
        <v>660</v>
      </c>
      <c r="B112" t="s" s="6">
        <v>18</v>
      </c>
      <c r="C112" s="7">
        <v>16.22</v>
      </c>
      <c r="D112" s="7">
        <v>0</v>
      </c>
      <c r="E112" s="7">
        <v>29.06</v>
      </c>
      <c r="F112" s="7">
        <v>29.06</v>
      </c>
      <c r="G112" s="7">
        <v>29.06</v>
      </c>
      <c r="H112" s="7"/>
      <c r="I112" s="8">
        <f>IF(C112=E112,0,1)</f>
        <v>1</v>
      </c>
      <c r="J112" s="9">
        <v>944582357</v>
      </c>
      <c r="K112" s="9">
        <f>J112*C112/1000</f>
        <v>15321125.83054</v>
      </c>
      <c r="L112" s="9"/>
      <c r="M112" s="9">
        <f>J112</f>
        <v>944582357</v>
      </c>
      <c r="N112" s="9">
        <v>201612736</v>
      </c>
      <c r="O112" s="9">
        <v>174255485</v>
      </c>
      <c r="P112" s="9">
        <v>45026000</v>
      </c>
      <c r="Q112" s="9">
        <f>N112+O112+P112</f>
        <v>420894221</v>
      </c>
      <c r="R112" s="9">
        <v>1365476578</v>
      </c>
      <c r="S112" s="10">
        <v>69.176</v>
      </c>
      <c r="T112" s="10">
        <v>30.824</v>
      </c>
      <c r="U112" s="115"/>
      <c r="V112" s="53"/>
      <c r="W112" s="11"/>
      <c r="X112" s="11"/>
      <c r="Y112" s="11"/>
      <c r="Z112" s="11"/>
      <c r="AA112" s="11"/>
      <c r="AB112" s="11"/>
      <c r="AC112" s="11"/>
      <c r="AD112" s="11"/>
    </row>
    <row r="113" ht="15" customHeight="1">
      <c r="A113" t="s" s="6">
        <v>468</v>
      </c>
      <c r="B113" t="s" s="6">
        <v>18</v>
      </c>
      <c r="C113" s="7">
        <v>16.16</v>
      </c>
      <c r="D113" s="7">
        <v>0</v>
      </c>
      <c r="E113" s="7">
        <v>16.16</v>
      </c>
      <c r="F113" s="7">
        <v>16.16</v>
      </c>
      <c r="G113" s="7">
        <v>16.16</v>
      </c>
      <c r="H113" s="7"/>
      <c r="I113" s="8">
        <f>IF(C113=E113,0,1)</f>
        <v>0</v>
      </c>
      <c r="J113" s="9">
        <v>1309249094</v>
      </c>
      <c r="K113" s="9">
        <f>J113*C113/1000</f>
        <v>21157465.35904</v>
      </c>
      <c r="L113" s="9"/>
      <c r="M113" s="9">
        <f>J113</f>
        <v>1309249094</v>
      </c>
      <c r="N113" s="9">
        <v>133166381</v>
      </c>
      <c r="O113" s="9">
        <v>113105500</v>
      </c>
      <c r="P113" s="9">
        <v>73973700</v>
      </c>
      <c r="Q113" s="9">
        <f>N113+O113+P113</f>
        <v>320245581</v>
      </c>
      <c r="R113" s="9">
        <v>1629494675</v>
      </c>
      <c r="S113" s="10">
        <v>80.34690000000001</v>
      </c>
      <c r="T113" s="10">
        <v>19.6531</v>
      </c>
      <c r="U113" s="115"/>
      <c r="V113" s="53"/>
      <c r="W113" s="11"/>
      <c r="X113" s="11"/>
      <c r="Y113" s="11"/>
      <c r="Z113" s="11"/>
      <c r="AA113" s="11"/>
      <c r="AB113" s="11"/>
      <c r="AC113" s="11"/>
      <c r="AD113" s="11"/>
    </row>
    <row r="114" ht="15" customHeight="1">
      <c r="A114" t="s" s="6">
        <v>328</v>
      </c>
      <c r="B114" t="s" s="6">
        <v>18</v>
      </c>
      <c r="C114" s="7">
        <v>16.14</v>
      </c>
      <c r="D114" s="7">
        <v>0</v>
      </c>
      <c r="E114" s="7">
        <v>16.14</v>
      </c>
      <c r="F114" s="7">
        <v>16.14</v>
      </c>
      <c r="G114" s="7">
        <v>16.14</v>
      </c>
      <c r="H114" s="7"/>
      <c r="I114" s="8">
        <f>IF(C114=E114,0,1)</f>
        <v>0</v>
      </c>
      <c r="J114" s="9">
        <v>97483418</v>
      </c>
      <c r="K114" s="9">
        <f>J114*C114/1000</f>
        <v>1573382.36652</v>
      </c>
      <c r="L114" s="9"/>
      <c r="M114" s="9">
        <f>J114</f>
        <v>97483418</v>
      </c>
      <c r="N114" s="9">
        <v>1470405</v>
      </c>
      <c r="O114" s="9">
        <v>239600</v>
      </c>
      <c r="P114" s="9">
        <v>3088491</v>
      </c>
      <c r="Q114" s="9">
        <f>N114+O114+P114</f>
        <v>4798496</v>
      </c>
      <c r="R114" s="9">
        <v>102281914</v>
      </c>
      <c r="S114" s="10">
        <v>95.3086</v>
      </c>
      <c r="T114" s="10">
        <v>4.6914</v>
      </c>
      <c r="U114" s="115"/>
      <c r="V114" s="53"/>
      <c r="W114" s="11"/>
      <c r="X114" s="11"/>
      <c r="Y114" s="11"/>
      <c r="Z114" s="11"/>
      <c r="AA114" s="11"/>
      <c r="AB114" s="11"/>
      <c r="AC114" s="11"/>
      <c r="AD114" s="11"/>
    </row>
    <row r="115" ht="15" customHeight="1">
      <c r="A115" t="s" s="6">
        <v>232</v>
      </c>
      <c r="B115" t="s" s="6">
        <v>18</v>
      </c>
      <c r="C115" s="7">
        <v>16.13</v>
      </c>
      <c r="D115" s="7">
        <v>0</v>
      </c>
      <c r="E115" s="7">
        <v>16.13</v>
      </c>
      <c r="F115" s="7">
        <v>16.13</v>
      </c>
      <c r="G115" s="7">
        <v>16.13</v>
      </c>
      <c r="H115" s="7"/>
      <c r="I115" s="8">
        <f>IF(C115=E115,0,1)</f>
        <v>0</v>
      </c>
      <c r="J115" s="9">
        <v>164071830</v>
      </c>
      <c r="K115" s="9">
        <f>J115*C115/1000</f>
        <v>2646478.6179</v>
      </c>
      <c r="L115" s="9"/>
      <c r="M115" s="9">
        <f>J115</f>
        <v>164071830</v>
      </c>
      <c r="N115" s="9">
        <v>3958673</v>
      </c>
      <c r="O115" s="9">
        <v>3481410</v>
      </c>
      <c r="P115" s="9">
        <v>5603889</v>
      </c>
      <c r="Q115" s="9">
        <f>N115+O115+P115</f>
        <v>13043972</v>
      </c>
      <c r="R115" s="9">
        <v>177115802</v>
      </c>
      <c r="S115" s="10">
        <v>92.6353</v>
      </c>
      <c r="T115" s="10">
        <v>7.3647</v>
      </c>
      <c r="U115" s="115"/>
      <c r="V115" s="53"/>
      <c r="W115" s="11"/>
      <c r="X115" s="11"/>
      <c r="Y115" s="11"/>
      <c r="Z115" s="11"/>
      <c r="AA115" s="11"/>
      <c r="AB115" s="11"/>
      <c r="AC115" s="11"/>
      <c r="AD115" s="11"/>
    </row>
    <row r="116" ht="15" customHeight="1">
      <c r="A116" t="s" s="6">
        <v>676</v>
      </c>
      <c r="B116" t="s" s="6">
        <v>18</v>
      </c>
      <c r="C116" s="7">
        <v>16.12</v>
      </c>
      <c r="D116" s="7">
        <v>0</v>
      </c>
      <c r="E116" s="7">
        <v>16.12</v>
      </c>
      <c r="F116" s="7">
        <v>16.12</v>
      </c>
      <c r="G116" s="7">
        <v>16.12</v>
      </c>
      <c r="H116" s="7"/>
      <c r="I116" s="8">
        <f>IF(C116=E116,0,1)</f>
        <v>0</v>
      </c>
      <c r="J116" s="9">
        <v>4844861061</v>
      </c>
      <c r="K116" s="9">
        <f>J116*C116/1000</f>
        <v>78099160.30332001</v>
      </c>
      <c r="L116" s="9"/>
      <c r="M116" s="9">
        <f>J116</f>
        <v>4844861061</v>
      </c>
      <c r="N116" s="9">
        <v>304329449</v>
      </c>
      <c r="O116" s="9">
        <v>203862405</v>
      </c>
      <c r="P116" s="9">
        <v>113194579</v>
      </c>
      <c r="Q116" s="9">
        <f>N116+O116+P116</f>
        <v>621386433</v>
      </c>
      <c r="R116" s="9">
        <v>5466247494</v>
      </c>
      <c r="S116" s="10">
        <v>88.6323</v>
      </c>
      <c r="T116" s="10">
        <v>11.3677</v>
      </c>
      <c r="U116" s="115"/>
      <c r="V116" s="53"/>
      <c r="W116" s="11"/>
      <c r="X116" s="11"/>
      <c r="Y116" s="11"/>
      <c r="Z116" s="11"/>
      <c r="AA116" s="11"/>
      <c r="AB116" s="11"/>
      <c r="AC116" s="11"/>
      <c r="AD116" s="11"/>
    </row>
    <row r="117" ht="15" customHeight="1">
      <c r="A117" t="s" s="6">
        <v>26</v>
      </c>
      <c r="B117" t="s" s="6">
        <v>18</v>
      </c>
      <c r="C117" s="7">
        <v>16.11</v>
      </c>
      <c r="D117" s="7">
        <v>0</v>
      </c>
      <c r="E117" s="7">
        <v>30.58</v>
      </c>
      <c r="F117" s="7">
        <v>30.58</v>
      </c>
      <c r="G117" s="7">
        <v>30.58</v>
      </c>
      <c r="H117" s="7"/>
      <c r="I117" s="8">
        <f>IF(C117=E117,0,1)</f>
        <v>1</v>
      </c>
      <c r="J117" s="9">
        <v>2698975565</v>
      </c>
      <c r="K117" s="9">
        <f>J117*C117/1000</f>
        <v>43480496.35215</v>
      </c>
      <c r="L117" s="9"/>
      <c r="M117" s="9">
        <f>J117</f>
        <v>2698975565</v>
      </c>
      <c r="N117" s="9">
        <v>239736219</v>
      </c>
      <c r="O117" s="9">
        <v>200360705</v>
      </c>
      <c r="P117" s="9">
        <v>339268390</v>
      </c>
      <c r="Q117" s="9">
        <f>N117+O117+P117</f>
        <v>779365314</v>
      </c>
      <c r="R117" s="9">
        <v>3478340879</v>
      </c>
      <c r="S117" s="10">
        <v>77.5938</v>
      </c>
      <c r="T117" s="10">
        <v>22.4062</v>
      </c>
      <c r="U117" s="115"/>
      <c r="V117" s="53"/>
      <c r="W117" s="11"/>
      <c r="X117" s="11"/>
      <c r="Y117" s="11"/>
      <c r="Z117" s="11"/>
      <c r="AA117" s="11"/>
      <c r="AB117" s="11"/>
      <c r="AC117" s="11"/>
      <c r="AD117" s="11"/>
    </row>
    <row r="118" ht="15" customHeight="1">
      <c r="A118" t="s" s="6">
        <v>46</v>
      </c>
      <c r="B118" t="s" s="6">
        <v>18</v>
      </c>
      <c r="C118" s="7">
        <v>16.05</v>
      </c>
      <c r="D118" s="7">
        <v>0</v>
      </c>
      <c r="E118" s="7">
        <v>16.05</v>
      </c>
      <c r="F118" s="7">
        <v>16.05</v>
      </c>
      <c r="G118" s="7">
        <v>16.05</v>
      </c>
      <c r="H118" s="7"/>
      <c r="I118" s="8">
        <f>IF(C118=E118,0,1)</f>
        <v>0</v>
      </c>
      <c r="J118" s="9">
        <v>845043866</v>
      </c>
      <c r="K118" s="9">
        <f>J118*C118/1000</f>
        <v>13562954.0493</v>
      </c>
      <c r="L118" s="9"/>
      <c r="M118" s="9">
        <f>J118</f>
        <v>845043866</v>
      </c>
      <c r="N118" s="9">
        <v>83092187</v>
      </c>
      <c r="O118" s="9">
        <v>24926900</v>
      </c>
      <c r="P118" s="9">
        <v>35152788</v>
      </c>
      <c r="Q118" s="9">
        <f>N118+O118+P118</f>
        <v>143171875</v>
      </c>
      <c r="R118" s="9">
        <v>988215741</v>
      </c>
      <c r="S118" s="10">
        <v>85.5121</v>
      </c>
      <c r="T118" s="10">
        <v>14.4879</v>
      </c>
      <c r="U118" s="115"/>
      <c r="V118" s="53"/>
      <c r="W118" s="11"/>
      <c r="X118" s="11"/>
      <c r="Y118" s="11"/>
      <c r="Z118" s="11"/>
      <c r="AA118" s="11"/>
      <c r="AB118" s="11"/>
      <c r="AC118" s="11"/>
      <c r="AD118" s="11"/>
    </row>
    <row r="119" ht="15" customHeight="1">
      <c r="A119" t="s" s="6">
        <v>714</v>
      </c>
      <c r="B119" t="s" s="6">
        <v>18</v>
      </c>
      <c r="C119" s="7">
        <v>16.04</v>
      </c>
      <c r="D119" s="7">
        <v>0</v>
      </c>
      <c r="E119" s="7">
        <v>16.04</v>
      </c>
      <c r="F119" s="7">
        <v>16.04</v>
      </c>
      <c r="G119" s="7">
        <v>16.04</v>
      </c>
      <c r="H119" s="7"/>
      <c r="I119" s="8">
        <f>IF(C119=E119,0,1)</f>
        <v>0</v>
      </c>
      <c r="J119" s="9">
        <v>177938591</v>
      </c>
      <c r="K119" s="9">
        <f>J119*C119/1000</f>
        <v>2854134.99964</v>
      </c>
      <c r="L119" s="9"/>
      <c r="M119" s="9">
        <f>J119</f>
        <v>177938591</v>
      </c>
      <c r="N119" s="9">
        <v>5499758</v>
      </c>
      <c r="O119" s="9">
        <v>649140</v>
      </c>
      <c r="P119" s="9">
        <v>7805861</v>
      </c>
      <c r="Q119" s="9">
        <f>N119+O119+P119</f>
        <v>13954759</v>
      </c>
      <c r="R119" s="9">
        <v>191893350</v>
      </c>
      <c r="S119" s="10">
        <v>92.72790000000001</v>
      </c>
      <c r="T119" s="10">
        <v>7.2721</v>
      </c>
      <c r="U119" s="115"/>
      <c r="V119" s="53"/>
      <c r="W119" s="11"/>
      <c r="X119" s="11"/>
      <c r="Y119" s="11"/>
      <c r="Z119" s="11"/>
      <c r="AA119" s="11"/>
      <c r="AB119" s="11"/>
      <c r="AC119" s="11"/>
      <c r="AD119" s="11"/>
    </row>
    <row r="120" ht="15" customHeight="1">
      <c r="A120" t="s" s="6">
        <v>252</v>
      </c>
      <c r="B120" t="s" s="6">
        <v>18</v>
      </c>
      <c r="C120" s="7">
        <v>16.01</v>
      </c>
      <c r="D120" s="7">
        <v>0</v>
      </c>
      <c r="E120" s="7">
        <v>16.01</v>
      </c>
      <c r="F120" s="7">
        <v>16.01</v>
      </c>
      <c r="G120" s="7">
        <v>16.01</v>
      </c>
      <c r="H120" s="7"/>
      <c r="I120" s="8">
        <f>IF(C120=E120,0,1)</f>
        <v>0</v>
      </c>
      <c r="J120" s="9">
        <v>1051529282</v>
      </c>
      <c r="K120" s="9">
        <f>J120*C120/1000</f>
        <v>16834983.80482</v>
      </c>
      <c r="L120" s="9"/>
      <c r="M120" s="9">
        <f>J120</f>
        <v>1051529282</v>
      </c>
      <c r="N120" s="9">
        <v>61919078</v>
      </c>
      <c r="O120" s="9">
        <v>30191300</v>
      </c>
      <c r="P120" s="9">
        <v>19351080</v>
      </c>
      <c r="Q120" s="9">
        <f>N120+O120+P120</f>
        <v>111461458</v>
      </c>
      <c r="R120" s="9">
        <v>1162990740</v>
      </c>
      <c r="S120" s="10">
        <v>90.416</v>
      </c>
      <c r="T120" s="10">
        <v>9.584</v>
      </c>
      <c r="U120" s="115"/>
      <c r="V120" s="53"/>
      <c r="W120" s="11"/>
      <c r="X120" s="11"/>
      <c r="Y120" s="11"/>
      <c r="Z120" s="11"/>
      <c r="AA120" s="11"/>
      <c r="AB120" s="11"/>
      <c r="AC120" s="11"/>
      <c r="AD120" s="11"/>
    </row>
    <row r="121" ht="15" customHeight="1">
      <c r="A121" t="s" s="6">
        <v>120</v>
      </c>
      <c r="B121" t="s" s="6">
        <v>18</v>
      </c>
      <c r="C121" s="7">
        <v>15.98</v>
      </c>
      <c r="D121" s="7">
        <v>0</v>
      </c>
      <c r="E121" s="7">
        <v>25.41</v>
      </c>
      <c r="F121" s="7">
        <v>25.41</v>
      </c>
      <c r="G121" s="7">
        <v>25.41</v>
      </c>
      <c r="H121" s="7"/>
      <c r="I121" s="8">
        <f>IF(C121=E121,0,1)</f>
        <v>1</v>
      </c>
      <c r="J121" s="9">
        <v>1381435279</v>
      </c>
      <c r="K121" s="9">
        <f>J121*C121/1000</f>
        <v>22075335.75842</v>
      </c>
      <c r="L121" s="9"/>
      <c r="M121" s="9">
        <f>J121</f>
        <v>1381435279</v>
      </c>
      <c r="N121" s="9">
        <v>107766266</v>
      </c>
      <c r="O121" s="9">
        <v>38604915</v>
      </c>
      <c r="P121" s="9">
        <v>124442860</v>
      </c>
      <c r="Q121" s="9">
        <f>N121+O121+P121</f>
        <v>270814041</v>
      </c>
      <c r="R121" s="9">
        <v>1652249320</v>
      </c>
      <c r="S121" s="10">
        <v>83.60939999999999</v>
      </c>
      <c r="T121" s="10">
        <v>16.3906</v>
      </c>
      <c r="U121" s="115"/>
      <c r="V121" s="53"/>
      <c r="W121" s="11"/>
      <c r="X121" s="11"/>
      <c r="Y121" s="11"/>
      <c r="Z121" s="11"/>
      <c r="AA121" s="11"/>
      <c r="AB121" s="11"/>
      <c r="AC121" s="11"/>
      <c r="AD121" s="11"/>
    </row>
    <row r="122" ht="15" customHeight="1">
      <c r="A122" t="s" s="6">
        <v>44</v>
      </c>
      <c r="B122" t="s" s="6">
        <v>18</v>
      </c>
      <c r="C122" s="7">
        <v>15.88</v>
      </c>
      <c r="D122" s="7">
        <v>15.88</v>
      </c>
      <c r="E122" s="7">
        <v>15.88</v>
      </c>
      <c r="F122" s="7">
        <v>15.88</v>
      </c>
      <c r="G122" s="7">
        <v>15.88</v>
      </c>
      <c r="H122" s="7"/>
      <c r="I122" s="8">
        <f>IF(C122=E122,0,1)</f>
        <v>0</v>
      </c>
      <c r="J122" s="9">
        <v>3020388784</v>
      </c>
      <c r="K122" s="9">
        <f>J122*C122/1000</f>
        <v>47963773.88992</v>
      </c>
      <c r="L122" s="9"/>
      <c r="M122" s="9">
        <f>J122</f>
        <v>3020388784</v>
      </c>
      <c r="N122" s="9">
        <v>175564446</v>
      </c>
      <c r="O122" s="9">
        <v>49839780</v>
      </c>
      <c r="P122" s="9">
        <v>92805280</v>
      </c>
      <c r="Q122" s="9">
        <f>N122+O122+P122</f>
        <v>318209506</v>
      </c>
      <c r="R122" s="9">
        <v>3338769490</v>
      </c>
      <c r="S122" s="10">
        <v>90.4693</v>
      </c>
      <c r="T122" s="10">
        <v>9.5307</v>
      </c>
      <c r="U122" s="115"/>
      <c r="V122" s="53"/>
      <c r="W122" s="11"/>
      <c r="X122" s="11"/>
      <c r="Y122" s="11"/>
      <c r="Z122" s="11"/>
      <c r="AA122" s="11"/>
      <c r="AB122" s="11"/>
      <c r="AC122" s="11"/>
      <c r="AD122" s="11"/>
    </row>
    <row r="123" ht="15" customHeight="1">
      <c r="A123" t="s" s="6">
        <v>298</v>
      </c>
      <c r="B123" t="s" s="6">
        <v>18</v>
      </c>
      <c r="C123" s="7">
        <v>15.86</v>
      </c>
      <c r="D123" s="7">
        <v>0</v>
      </c>
      <c r="E123" s="7">
        <v>31.6</v>
      </c>
      <c r="F123" s="7">
        <v>31.6</v>
      </c>
      <c r="G123" s="7">
        <v>31.6</v>
      </c>
      <c r="H123" s="7"/>
      <c r="I123" s="8">
        <f>IF(C123=E123,0,1)</f>
        <v>1</v>
      </c>
      <c r="J123" s="9">
        <v>2832685729</v>
      </c>
      <c r="K123" s="9">
        <f>J123*C123/1000</f>
        <v>44926395.66194</v>
      </c>
      <c r="L123" s="9"/>
      <c r="M123" s="9">
        <f>J123</f>
        <v>2832685729</v>
      </c>
      <c r="N123" s="9">
        <v>199324271</v>
      </c>
      <c r="O123" s="9">
        <v>181204200</v>
      </c>
      <c r="P123" s="9">
        <v>79526670</v>
      </c>
      <c r="Q123" s="9">
        <f>N123+O123+P123</f>
        <v>460055141</v>
      </c>
      <c r="R123" s="9">
        <v>3292740870</v>
      </c>
      <c r="S123" s="10">
        <v>86.0282</v>
      </c>
      <c r="T123" s="10">
        <v>13.9718</v>
      </c>
      <c r="U123" s="115"/>
      <c r="V123" s="53"/>
      <c r="W123" s="11"/>
      <c r="X123" s="11"/>
      <c r="Y123" s="11"/>
      <c r="Z123" s="11"/>
      <c r="AA123" s="11"/>
      <c r="AB123" s="11"/>
      <c r="AC123" s="11"/>
      <c r="AD123" s="11"/>
    </row>
    <row r="124" ht="15" customHeight="1">
      <c r="A124" t="s" s="6">
        <v>94</v>
      </c>
      <c r="B124" t="s" s="6">
        <v>18</v>
      </c>
      <c r="C124" s="7">
        <v>15.84</v>
      </c>
      <c r="D124" s="7">
        <v>0</v>
      </c>
      <c r="E124" s="7">
        <v>15.84</v>
      </c>
      <c r="F124" s="7">
        <v>15.84</v>
      </c>
      <c r="G124" s="7">
        <v>15.84</v>
      </c>
      <c r="H124" s="7"/>
      <c r="I124" s="8">
        <f>IF(C124=E124,0,1)</f>
        <v>0</v>
      </c>
      <c r="J124" s="9">
        <v>827029405</v>
      </c>
      <c r="K124" s="9">
        <f>J124*C124/1000</f>
        <v>13100145.7752</v>
      </c>
      <c r="L124" s="9"/>
      <c r="M124" s="9">
        <f>J124</f>
        <v>827029405</v>
      </c>
      <c r="N124" s="9">
        <v>96290430</v>
      </c>
      <c r="O124" s="9">
        <v>18107400</v>
      </c>
      <c r="P124" s="9">
        <v>24278820</v>
      </c>
      <c r="Q124" s="9">
        <f>N124+O124+P124</f>
        <v>138676650</v>
      </c>
      <c r="R124" s="9">
        <v>965706055</v>
      </c>
      <c r="S124" s="10">
        <v>85.6399</v>
      </c>
      <c r="T124" s="10">
        <v>14.3601</v>
      </c>
      <c r="U124" s="115"/>
      <c r="V124" s="53"/>
      <c r="W124" s="11"/>
      <c r="X124" s="11"/>
      <c r="Y124" s="11"/>
      <c r="Z124" s="11"/>
      <c r="AA124" s="11"/>
      <c r="AB124" s="11"/>
      <c r="AC124" s="11"/>
      <c r="AD124" s="11"/>
    </row>
    <row r="125" ht="15" customHeight="1">
      <c r="A125" t="s" s="6">
        <v>52</v>
      </c>
      <c r="B125" t="s" s="6">
        <v>18</v>
      </c>
      <c r="C125" s="7">
        <v>15.81</v>
      </c>
      <c r="D125" s="7">
        <v>0</v>
      </c>
      <c r="E125" s="7">
        <v>29.93</v>
      </c>
      <c r="F125" s="7">
        <v>29.93</v>
      </c>
      <c r="G125" s="7">
        <v>29.88</v>
      </c>
      <c r="H125" s="7"/>
      <c r="I125" s="8">
        <f>IF(C125=E125,0,1)</f>
        <v>1</v>
      </c>
      <c r="J125" s="9">
        <v>596252066</v>
      </c>
      <c r="K125" s="9">
        <f>J125*C125/1000</f>
        <v>9426745.163459999</v>
      </c>
      <c r="L125" s="9"/>
      <c r="M125" s="9">
        <f>J125</f>
        <v>596252066</v>
      </c>
      <c r="N125" s="9">
        <v>140212834</v>
      </c>
      <c r="O125" s="9">
        <v>228628400</v>
      </c>
      <c r="P125" s="9">
        <v>54532785</v>
      </c>
      <c r="Q125" s="9">
        <f>N125+O125+P125</f>
        <v>423374019</v>
      </c>
      <c r="R125" s="9">
        <v>1019626085</v>
      </c>
      <c r="S125" s="10">
        <v>58.4775</v>
      </c>
      <c r="T125" s="10">
        <v>41.5225</v>
      </c>
      <c r="U125" s="115"/>
      <c r="V125" s="53"/>
      <c r="W125" s="11"/>
      <c r="X125" s="11"/>
      <c r="Y125" s="11"/>
      <c r="Z125" s="11"/>
      <c r="AA125" s="11"/>
      <c r="AB125" s="11"/>
      <c r="AC125" s="11"/>
      <c r="AD125" s="11"/>
    </row>
    <row r="126" ht="15" customHeight="1">
      <c r="A126" t="s" s="6">
        <v>680</v>
      </c>
      <c r="B126" t="s" s="6">
        <v>18</v>
      </c>
      <c r="C126" s="7">
        <v>15.8</v>
      </c>
      <c r="D126" s="7">
        <v>0</v>
      </c>
      <c r="E126" s="7">
        <v>15.8</v>
      </c>
      <c r="F126" s="7">
        <v>15.8</v>
      </c>
      <c r="G126" s="7">
        <v>15.8</v>
      </c>
      <c r="H126" s="7"/>
      <c r="I126" s="8">
        <f>IF(C126=E126,0,1)</f>
        <v>0</v>
      </c>
      <c r="J126" s="9">
        <v>1090348815</v>
      </c>
      <c r="K126" s="9">
        <f>J126*C126/1000</f>
        <v>17227511.277</v>
      </c>
      <c r="L126" s="9"/>
      <c r="M126" s="9">
        <f>J126</f>
        <v>1090348815</v>
      </c>
      <c r="N126" s="9">
        <v>60114752</v>
      </c>
      <c r="O126" s="9">
        <v>41424400</v>
      </c>
      <c r="P126" s="9">
        <v>52747915</v>
      </c>
      <c r="Q126" s="9">
        <f>N126+O126+P126</f>
        <v>154287067</v>
      </c>
      <c r="R126" s="9">
        <v>1244635882</v>
      </c>
      <c r="S126" s="10">
        <v>87.60380000000001</v>
      </c>
      <c r="T126" s="10">
        <v>12.3962</v>
      </c>
      <c r="U126" s="115"/>
      <c r="V126" s="53"/>
      <c r="W126" s="11"/>
      <c r="X126" s="11"/>
      <c r="Y126" s="11"/>
      <c r="Z126" s="11"/>
      <c r="AA126" s="11"/>
      <c r="AB126" s="11"/>
      <c r="AC126" s="11"/>
      <c r="AD126" s="11"/>
    </row>
    <row r="127" ht="15" customHeight="1">
      <c r="A127" t="s" s="6">
        <v>530</v>
      </c>
      <c r="B127" t="s" s="6">
        <v>18</v>
      </c>
      <c r="C127" s="7">
        <v>15.79</v>
      </c>
      <c r="D127" s="7">
        <v>0</v>
      </c>
      <c r="E127" s="7">
        <v>15.79</v>
      </c>
      <c r="F127" s="7">
        <v>15.79</v>
      </c>
      <c r="G127" s="7">
        <v>15.79</v>
      </c>
      <c r="H127" s="7"/>
      <c r="I127" s="8">
        <f>IF(C127=E127,0,1)</f>
        <v>0</v>
      </c>
      <c r="J127" s="9">
        <v>1095945116</v>
      </c>
      <c r="K127" s="9">
        <f>J127*C127/1000</f>
        <v>17304973.38164</v>
      </c>
      <c r="L127" s="9"/>
      <c r="M127" s="9">
        <f>J127</f>
        <v>1095945116</v>
      </c>
      <c r="N127" s="9">
        <v>24340884</v>
      </c>
      <c r="O127" s="9">
        <v>4290400</v>
      </c>
      <c r="P127" s="9">
        <v>37104705</v>
      </c>
      <c r="Q127" s="9">
        <f>N127+O127+P127</f>
        <v>65735989</v>
      </c>
      <c r="R127" s="9">
        <v>1161681105</v>
      </c>
      <c r="S127" s="10">
        <v>94.3413</v>
      </c>
      <c r="T127" s="10">
        <v>5.6587</v>
      </c>
      <c r="U127" s="115"/>
      <c r="V127" s="53"/>
      <c r="W127" s="11"/>
      <c r="X127" s="11"/>
      <c r="Y127" s="11"/>
      <c r="Z127" s="11"/>
      <c r="AA127" s="11"/>
      <c r="AB127" s="11"/>
      <c r="AC127" s="11"/>
      <c r="AD127" s="11"/>
    </row>
    <row r="128" ht="15" customHeight="1">
      <c r="A128" t="s" s="6">
        <v>128</v>
      </c>
      <c r="B128" t="s" s="6">
        <v>18</v>
      </c>
      <c r="C128" s="7">
        <v>15.77</v>
      </c>
      <c r="D128" s="7">
        <v>0</v>
      </c>
      <c r="E128" s="7">
        <v>19.89</v>
      </c>
      <c r="F128" s="7">
        <v>19.89</v>
      </c>
      <c r="G128" s="7">
        <v>19.7</v>
      </c>
      <c r="H128" s="7"/>
      <c r="I128" s="8">
        <f>IF(C128=E128,0,1)</f>
        <v>1</v>
      </c>
      <c r="J128" s="9">
        <v>5684378963</v>
      </c>
      <c r="K128" s="9">
        <f>J128*C128/1000</f>
        <v>89642656.24651</v>
      </c>
      <c r="L128" s="9"/>
      <c r="M128" s="9">
        <f>J128</f>
        <v>5684378963</v>
      </c>
      <c r="N128" s="9">
        <v>470861567</v>
      </c>
      <c r="O128" s="9">
        <v>452470700</v>
      </c>
      <c r="P128" s="9">
        <v>206358730</v>
      </c>
      <c r="Q128" s="9">
        <f>N128+O128+P128</f>
        <v>1129690997</v>
      </c>
      <c r="R128" s="9">
        <v>6814069960</v>
      </c>
      <c r="S128" s="10">
        <v>83.4212</v>
      </c>
      <c r="T128" s="10">
        <v>16.5788</v>
      </c>
      <c r="U128" s="115"/>
      <c r="V128" s="53"/>
      <c r="W128" s="11"/>
      <c r="X128" s="11"/>
      <c r="Y128" s="11"/>
      <c r="Z128" s="11"/>
      <c r="AA128" s="11"/>
      <c r="AB128" s="11"/>
      <c r="AC128" s="11"/>
      <c r="AD128" s="11"/>
    </row>
    <row r="129" ht="15" customHeight="1">
      <c r="A129" t="s" s="6">
        <v>666</v>
      </c>
      <c r="B129" t="s" s="6">
        <v>18</v>
      </c>
      <c r="C129" s="7">
        <v>15.76</v>
      </c>
      <c r="D129" s="7">
        <v>0</v>
      </c>
      <c r="E129" s="7">
        <v>30.92</v>
      </c>
      <c r="F129" s="7">
        <v>30.92</v>
      </c>
      <c r="G129" s="7">
        <v>30.92</v>
      </c>
      <c r="H129" s="7"/>
      <c r="I129" s="8">
        <f>IF(C129=E129,0,1)</f>
        <v>1</v>
      </c>
      <c r="J129" s="9">
        <v>2208912902</v>
      </c>
      <c r="K129" s="9">
        <f>J129*C129/1000</f>
        <v>34812467.33552</v>
      </c>
      <c r="L129" s="9"/>
      <c r="M129" s="9">
        <f>J129</f>
        <v>2208912902</v>
      </c>
      <c r="N129" s="9">
        <v>591612145</v>
      </c>
      <c r="O129" s="9">
        <v>121804900</v>
      </c>
      <c r="P129" s="9">
        <v>243461100</v>
      </c>
      <c r="Q129" s="9">
        <f>N129+O129+P129</f>
        <v>956878145</v>
      </c>
      <c r="R129" s="9">
        <v>3165791047</v>
      </c>
      <c r="S129" s="10">
        <v>69.7744</v>
      </c>
      <c r="T129" s="10">
        <v>30.2256</v>
      </c>
      <c r="U129" s="115"/>
      <c r="V129" s="53"/>
      <c r="W129" s="11"/>
      <c r="X129" s="11"/>
      <c r="Y129" s="11"/>
      <c r="Z129" s="11"/>
      <c r="AA129" s="11"/>
      <c r="AB129" s="11"/>
      <c r="AC129" s="11"/>
      <c r="AD129" s="11"/>
    </row>
    <row r="130" ht="15" customHeight="1">
      <c r="A130" t="s" s="6">
        <v>200</v>
      </c>
      <c r="B130" t="s" s="6">
        <v>18</v>
      </c>
      <c r="C130" s="7">
        <v>15.7</v>
      </c>
      <c r="D130" s="7">
        <v>0</v>
      </c>
      <c r="E130" s="7">
        <v>15.7</v>
      </c>
      <c r="F130" s="7">
        <v>15.7</v>
      </c>
      <c r="G130" s="7">
        <v>15.7</v>
      </c>
      <c r="H130" s="7"/>
      <c r="I130" s="8">
        <f>IF(C130=E130,0,1)</f>
        <v>0</v>
      </c>
      <c r="J130" s="9">
        <v>919350870</v>
      </c>
      <c r="K130" s="9">
        <f>J130*C130/1000</f>
        <v>14433808.659</v>
      </c>
      <c r="L130" s="9"/>
      <c r="M130" s="9">
        <f>J130</f>
        <v>919350870</v>
      </c>
      <c r="N130" s="9">
        <v>57655166</v>
      </c>
      <c r="O130" s="9">
        <v>15861495</v>
      </c>
      <c r="P130" s="9">
        <v>15856220</v>
      </c>
      <c r="Q130" s="9">
        <f>N130+O130+P130</f>
        <v>89372881</v>
      </c>
      <c r="R130" s="9">
        <v>1008723751</v>
      </c>
      <c r="S130" s="10">
        <v>91.14</v>
      </c>
      <c r="T130" s="10">
        <v>8.859999999999999</v>
      </c>
      <c r="U130" s="115"/>
      <c r="V130" s="53"/>
      <c r="W130" s="11"/>
      <c r="X130" s="11"/>
      <c r="Y130" s="11"/>
      <c r="Z130" s="11"/>
      <c r="AA130" s="11"/>
      <c r="AB130" s="11"/>
      <c r="AC130" s="11"/>
      <c r="AD130" s="11"/>
    </row>
    <row r="131" ht="15" customHeight="1">
      <c r="A131" t="s" s="6">
        <v>498</v>
      </c>
      <c r="B131" t="s" s="6">
        <v>18</v>
      </c>
      <c r="C131" s="7">
        <v>15.68</v>
      </c>
      <c r="D131" s="7">
        <v>0</v>
      </c>
      <c r="E131" s="7">
        <v>15.68</v>
      </c>
      <c r="F131" s="7">
        <v>15.68</v>
      </c>
      <c r="G131" s="7">
        <v>15.68</v>
      </c>
      <c r="H131" s="7"/>
      <c r="I131" s="8">
        <f>IF(C131=E131,0,1)</f>
        <v>0</v>
      </c>
      <c r="J131" s="9">
        <v>589045993</v>
      </c>
      <c r="K131" s="9">
        <f>J131*C131/1000</f>
        <v>9236241.17024</v>
      </c>
      <c r="L131" s="9"/>
      <c r="M131" s="9">
        <f>J131</f>
        <v>589045993</v>
      </c>
      <c r="N131" s="9">
        <v>7887959</v>
      </c>
      <c r="O131" s="9">
        <v>1900600</v>
      </c>
      <c r="P131" s="9">
        <v>14197207</v>
      </c>
      <c r="Q131" s="9">
        <f>N131+O131+P131</f>
        <v>23985766</v>
      </c>
      <c r="R131" s="9">
        <v>613031759</v>
      </c>
      <c r="S131" s="10">
        <v>96.0874</v>
      </c>
      <c r="T131" s="10">
        <v>3.9126</v>
      </c>
      <c r="U131" s="115"/>
      <c r="V131" s="53"/>
      <c r="W131" s="11"/>
      <c r="X131" s="11"/>
      <c r="Y131" s="11"/>
      <c r="Z131" s="11"/>
      <c r="AA131" s="11"/>
      <c r="AB131" s="11"/>
      <c r="AC131" s="11"/>
      <c r="AD131" s="11"/>
    </row>
    <row r="132" ht="15" customHeight="1">
      <c r="A132" t="s" s="6">
        <v>72</v>
      </c>
      <c r="B132" t="s" s="6">
        <v>18</v>
      </c>
      <c r="C132" s="7">
        <v>15.63</v>
      </c>
      <c r="D132" s="7">
        <v>15.63</v>
      </c>
      <c r="E132" s="7">
        <v>27.18</v>
      </c>
      <c r="F132" s="7">
        <v>27.18</v>
      </c>
      <c r="G132" s="7">
        <v>27.02</v>
      </c>
      <c r="H132" s="7"/>
      <c r="I132" s="8">
        <f>IF(C132=E132,0,1)</f>
        <v>1</v>
      </c>
      <c r="J132" s="9">
        <v>553402950</v>
      </c>
      <c r="K132" s="9">
        <f>J132*C132/1000</f>
        <v>8649688.1085</v>
      </c>
      <c r="L132" s="9"/>
      <c r="M132" s="9">
        <f>J132</f>
        <v>553402950</v>
      </c>
      <c r="N132" s="9">
        <v>123480824</v>
      </c>
      <c r="O132" s="9">
        <v>12548700</v>
      </c>
      <c r="P132" s="9">
        <v>20351290</v>
      </c>
      <c r="Q132" s="9">
        <f>N132+O132+P132</f>
        <v>156380814</v>
      </c>
      <c r="R132" s="9">
        <v>711821227</v>
      </c>
      <c r="S132" s="10">
        <v>78.0309</v>
      </c>
      <c r="T132" s="10">
        <v>21.9691</v>
      </c>
      <c r="U132" s="115"/>
      <c r="V132" s="53"/>
      <c r="W132" s="11"/>
      <c r="X132" s="11"/>
      <c r="Y132" s="11"/>
      <c r="Z132" s="11"/>
      <c r="AA132" s="11"/>
      <c r="AB132" s="11"/>
      <c r="AC132" s="11"/>
      <c r="AD132" s="11"/>
    </row>
    <row r="133" ht="15" customHeight="1">
      <c r="A133" t="s" s="6">
        <v>182</v>
      </c>
      <c r="B133" t="s" s="6">
        <v>18</v>
      </c>
      <c r="C133" s="7">
        <v>15.6</v>
      </c>
      <c r="D133" s="7">
        <v>0</v>
      </c>
      <c r="E133" s="7">
        <v>15.6</v>
      </c>
      <c r="F133" s="7">
        <v>15.6</v>
      </c>
      <c r="G133" s="7">
        <v>15.6</v>
      </c>
      <c r="H133" s="7"/>
      <c r="I133" s="8">
        <f>IF(C133=E133,0,1)</f>
        <v>0</v>
      </c>
      <c r="J133" s="9">
        <v>1898493925</v>
      </c>
      <c r="K133" s="9">
        <f>J133*C133/1000</f>
        <v>29616505.23</v>
      </c>
      <c r="L133" s="9"/>
      <c r="M133" s="9">
        <f>J133</f>
        <v>1898493925</v>
      </c>
      <c r="N133" s="9">
        <v>117331045</v>
      </c>
      <c r="O133" s="9">
        <v>55575000</v>
      </c>
      <c r="P133" s="9">
        <v>50784360</v>
      </c>
      <c r="Q133" s="9">
        <f>N133+O133+P133</f>
        <v>223690405</v>
      </c>
      <c r="R133" s="9">
        <v>2122184330</v>
      </c>
      <c r="S133" s="10">
        <v>89.4594</v>
      </c>
      <c r="T133" s="10">
        <v>10.5406</v>
      </c>
      <c r="U133" s="115"/>
      <c r="V133" s="53"/>
      <c r="W133" s="11"/>
      <c r="X133" s="11"/>
      <c r="Y133" s="11"/>
      <c r="Z133" s="11"/>
      <c r="AA133" s="11"/>
      <c r="AB133" s="11"/>
      <c r="AC133" s="11"/>
      <c r="AD133" s="11"/>
    </row>
    <row r="134" ht="15" customHeight="1">
      <c r="A134" t="s" s="6">
        <v>486</v>
      </c>
      <c r="B134" t="s" s="6">
        <v>18</v>
      </c>
      <c r="C134" s="7">
        <v>15.58</v>
      </c>
      <c r="D134" s="7">
        <v>0</v>
      </c>
      <c r="E134" s="7">
        <v>15.58</v>
      </c>
      <c r="F134" s="7">
        <v>15.58</v>
      </c>
      <c r="G134" s="7">
        <v>15.58</v>
      </c>
      <c r="H134" s="7"/>
      <c r="I134" s="8">
        <f>IF(C134=E134,0,1)</f>
        <v>0</v>
      </c>
      <c r="J134" s="9">
        <v>233510860</v>
      </c>
      <c r="K134" s="9">
        <f>J134*C134/1000</f>
        <v>3638099.1988</v>
      </c>
      <c r="L134" s="9"/>
      <c r="M134" s="9">
        <f>J134</f>
        <v>233510860</v>
      </c>
      <c r="N134" s="9">
        <v>7453543</v>
      </c>
      <c r="O134" s="9">
        <v>628700</v>
      </c>
      <c r="P134" s="9">
        <v>7204930</v>
      </c>
      <c r="Q134" s="9">
        <f>N134+O134+P134</f>
        <v>15287173</v>
      </c>
      <c r="R134" s="9">
        <v>248798033</v>
      </c>
      <c r="S134" s="10">
        <v>93.8556</v>
      </c>
      <c r="T134" s="10">
        <v>6.1444</v>
      </c>
      <c r="U134" s="115"/>
      <c r="V134" s="53"/>
      <c r="W134" s="11"/>
      <c r="X134" s="11"/>
      <c r="Y134" s="11"/>
      <c r="Z134" s="11"/>
      <c r="AA134" s="11"/>
      <c r="AB134" s="11"/>
      <c r="AC134" s="11"/>
      <c r="AD134" s="11"/>
    </row>
    <row r="135" ht="15" customHeight="1">
      <c r="A135" t="s" s="6">
        <v>638</v>
      </c>
      <c r="B135" t="s" s="6">
        <v>18</v>
      </c>
      <c r="C135" s="7">
        <v>15.56</v>
      </c>
      <c r="D135" s="7">
        <v>0</v>
      </c>
      <c r="E135" s="7">
        <v>15.56</v>
      </c>
      <c r="F135" s="7">
        <v>15.56</v>
      </c>
      <c r="G135" s="7">
        <v>15.56</v>
      </c>
      <c r="H135" s="7"/>
      <c r="I135" s="8">
        <f>IF(C135=E135,0,1)</f>
        <v>0</v>
      </c>
      <c r="J135" s="9">
        <v>384246160</v>
      </c>
      <c r="K135" s="9">
        <f>J135*C135/1000</f>
        <v>5978870.2496</v>
      </c>
      <c r="L135" s="9"/>
      <c r="M135" s="9">
        <f>J135</f>
        <v>384246160</v>
      </c>
      <c r="N135" s="9">
        <v>11476430</v>
      </c>
      <c r="O135" s="9">
        <v>11640800</v>
      </c>
      <c r="P135" s="9">
        <v>55255561</v>
      </c>
      <c r="Q135" s="9">
        <f>N135+O135+P135</f>
        <v>78372791</v>
      </c>
      <c r="R135" s="9">
        <v>462618951</v>
      </c>
      <c r="S135" s="10">
        <v>83.05889999999999</v>
      </c>
      <c r="T135" s="10">
        <v>16.9411</v>
      </c>
      <c r="U135" s="115"/>
      <c r="V135" s="53"/>
      <c r="W135" s="11"/>
      <c r="X135" s="11"/>
      <c r="Y135" s="11"/>
      <c r="Z135" s="11"/>
      <c r="AA135" s="11"/>
      <c r="AB135" s="11"/>
      <c r="AC135" s="11"/>
      <c r="AD135" s="11"/>
    </row>
    <row r="136" ht="15" customHeight="1">
      <c r="A136" t="s" s="6">
        <v>286</v>
      </c>
      <c r="B136" t="s" s="6">
        <v>18</v>
      </c>
      <c r="C136" s="7">
        <v>15.54</v>
      </c>
      <c r="D136" s="7">
        <v>0</v>
      </c>
      <c r="E136" s="7">
        <v>15.54</v>
      </c>
      <c r="F136" s="7">
        <v>15.54</v>
      </c>
      <c r="G136" s="7">
        <v>15.54</v>
      </c>
      <c r="H136" s="7"/>
      <c r="I136" s="8">
        <f>IF(C136=E136,0,1)</f>
        <v>0</v>
      </c>
      <c r="J136" s="9">
        <v>375967605</v>
      </c>
      <c r="K136" s="9">
        <f>J136*C136/1000</f>
        <v>5842536.5817</v>
      </c>
      <c r="L136" s="9"/>
      <c r="M136" s="9">
        <f>J136</f>
        <v>375967605</v>
      </c>
      <c r="N136" s="9">
        <v>5296695</v>
      </c>
      <c r="O136" s="9">
        <v>728800</v>
      </c>
      <c r="P136" s="9">
        <v>10302201</v>
      </c>
      <c r="Q136" s="9">
        <f>N136+O136+P136</f>
        <v>16327696</v>
      </c>
      <c r="R136" s="9">
        <v>392295301</v>
      </c>
      <c r="S136" s="10">
        <v>95.8379</v>
      </c>
      <c r="T136" s="10">
        <v>4.1621</v>
      </c>
      <c r="U136" s="115"/>
      <c r="V136" s="53"/>
      <c r="W136" s="11"/>
      <c r="X136" s="11"/>
      <c r="Y136" s="11"/>
      <c r="Z136" s="11"/>
      <c r="AA136" s="11"/>
      <c r="AB136" s="11"/>
      <c r="AC136" s="11"/>
      <c r="AD136" s="11"/>
    </row>
    <row r="137" ht="15" customHeight="1">
      <c r="A137" t="s" s="6">
        <v>418</v>
      </c>
      <c r="B137" t="s" s="6">
        <v>18</v>
      </c>
      <c r="C137" s="7">
        <v>15.54</v>
      </c>
      <c r="D137" s="7">
        <v>0</v>
      </c>
      <c r="E137" s="7">
        <v>33.51</v>
      </c>
      <c r="F137" s="7">
        <v>33.51</v>
      </c>
      <c r="G137" s="7">
        <v>33.51</v>
      </c>
      <c r="H137" s="7"/>
      <c r="I137" s="8">
        <f>IF(C137=E137,0,1)</f>
        <v>1</v>
      </c>
      <c r="J137" s="9">
        <v>5904815861</v>
      </c>
      <c r="K137" s="9">
        <f>J137*C137/1000</f>
        <v>91760838.47994</v>
      </c>
      <c r="L137" s="9"/>
      <c r="M137" s="9">
        <f>J137</f>
        <v>5904815861</v>
      </c>
      <c r="N137" s="9">
        <v>721683418</v>
      </c>
      <c r="O137" s="9">
        <v>366845200</v>
      </c>
      <c r="P137" s="9">
        <v>395020130</v>
      </c>
      <c r="Q137" s="9">
        <f>N137+O137+P137</f>
        <v>1483548748</v>
      </c>
      <c r="R137" s="9">
        <v>7388364609</v>
      </c>
      <c r="S137" s="10">
        <v>79.9205</v>
      </c>
      <c r="T137" s="10">
        <v>20.0795</v>
      </c>
      <c r="U137" s="115"/>
      <c r="V137" s="53"/>
      <c r="W137" s="11"/>
      <c r="X137" s="11"/>
      <c r="Y137" s="11"/>
      <c r="Z137" s="11"/>
      <c r="AA137" s="11"/>
      <c r="AB137" s="11"/>
      <c r="AC137" s="11"/>
      <c r="AD137" s="11"/>
    </row>
    <row r="138" ht="15" customHeight="1">
      <c r="A138" t="s" s="6">
        <v>556</v>
      </c>
      <c r="B138" t="s" s="6">
        <v>18</v>
      </c>
      <c r="C138" s="7">
        <v>15.48</v>
      </c>
      <c r="D138" s="7">
        <v>0</v>
      </c>
      <c r="E138" s="7">
        <v>15.48</v>
      </c>
      <c r="F138" s="7">
        <v>15.48</v>
      </c>
      <c r="G138" s="7">
        <v>15.48</v>
      </c>
      <c r="H138" s="7"/>
      <c r="I138" s="8">
        <f>IF(C138=E138,0,1)</f>
        <v>0</v>
      </c>
      <c r="J138" s="9">
        <v>711770375</v>
      </c>
      <c r="K138" s="9">
        <f>J138*C138/1000</f>
        <v>11018205.405</v>
      </c>
      <c r="L138" s="9"/>
      <c r="M138" s="9">
        <f>J138</f>
        <v>711770375</v>
      </c>
      <c r="N138" s="9">
        <v>22666092</v>
      </c>
      <c r="O138" s="9">
        <v>31207461</v>
      </c>
      <c r="P138" s="9">
        <v>39374221</v>
      </c>
      <c r="Q138" s="9">
        <f>N138+O138+P138</f>
        <v>93247774</v>
      </c>
      <c r="R138" s="9">
        <v>805018149</v>
      </c>
      <c r="S138" s="10">
        <v>88.41670000000001</v>
      </c>
      <c r="T138" s="10">
        <v>11.5833</v>
      </c>
      <c r="U138" s="115"/>
      <c r="V138" s="53"/>
      <c r="W138" s="11"/>
      <c r="X138" s="11"/>
      <c r="Y138" s="11"/>
      <c r="Z138" s="11"/>
      <c r="AA138" s="11"/>
      <c r="AB138" s="11"/>
      <c r="AC138" s="11"/>
      <c r="AD138" s="11"/>
    </row>
    <row r="139" ht="15" customHeight="1">
      <c r="A139" t="s" s="6">
        <v>494</v>
      </c>
      <c r="B139" t="s" s="6">
        <v>18</v>
      </c>
      <c r="C139" s="7">
        <v>15.43</v>
      </c>
      <c r="D139" s="7">
        <v>0</v>
      </c>
      <c r="E139" s="7">
        <v>15.43</v>
      </c>
      <c r="F139" s="7">
        <v>15.43</v>
      </c>
      <c r="G139" s="7">
        <v>15.43</v>
      </c>
      <c r="H139" s="7"/>
      <c r="I139" s="8">
        <f>IF(C139=E139,0,1)</f>
        <v>0</v>
      </c>
      <c r="J139" s="9">
        <v>10577955272</v>
      </c>
      <c r="K139" s="9">
        <f>J139*C139/1000</f>
        <v>163217849.84696</v>
      </c>
      <c r="L139" s="9"/>
      <c r="M139" s="9">
        <f>J139</f>
        <v>10577955272</v>
      </c>
      <c r="N139" s="9">
        <v>1057713991</v>
      </c>
      <c r="O139" s="9">
        <v>450823265</v>
      </c>
      <c r="P139" s="9">
        <v>489033078</v>
      </c>
      <c r="Q139" s="9">
        <f>N139+O139+P139</f>
        <v>1997570334</v>
      </c>
      <c r="R139" s="9">
        <v>12575525606</v>
      </c>
      <c r="S139" s="10">
        <v>84.11539999999999</v>
      </c>
      <c r="T139" s="10">
        <v>15.8846</v>
      </c>
      <c r="U139" s="115"/>
      <c r="V139" s="53"/>
      <c r="W139" s="11"/>
      <c r="X139" s="11"/>
      <c r="Y139" s="11"/>
      <c r="Z139" s="11"/>
      <c r="AA139" s="11"/>
      <c r="AB139" s="11"/>
      <c r="AC139" s="11"/>
      <c r="AD139" s="11"/>
    </row>
    <row r="140" ht="15" customHeight="1">
      <c r="A140" t="s" s="6">
        <v>374</v>
      </c>
      <c r="B140" t="s" s="6">
        <v>18</v>
      </c>
      <c r="C140" s="7">
        <v>15.41</v>
      </c>
      <c r="D140" s="7">
        <v>0</v>
      </c>
      <c r="E140" s="7">
        <v>15.41</v>
      </c>
      <c r="F140" s="7">
        <v>15.41</v>
      </c>
      <c r="G140" s="7">
        <v>15.41</v>
      </c>
      <c r="H140" s="7"/>
      <c r="I140" s="8">
        <f>IF(C140=E140,0,1)</f>
        <v>0</v>
      </c>
      <c r="J140" s="9">
        <v>1078079468</v>
      </c>
      <c r="K140" s="9">
        <f>J140*C140/1000</f>
        <v>16613204.60188</v>
      </c>
      <c r="L140" s="9"/>
      <c r="M140" s="9">
        <f>J140</f>
        <v>1078079468</v>
      </c>
      <c r="N140" s="9">
        <v>71061662</v>
      </c>
      <c r="O140" s="9">
        <v>4403180</v>
      </c>
      <c r="P140" s="9">
        <v>57171210</v>
      </c>
      <c r="Q140" s="9">
        <f>N140+O140+P140</f>
        <v>132636052</v>
      </c>
      <c r="R140" s="9">
        <v>1210715520</v>
      </c>
      <c r="S140" s="10">
        <v>89.0448</v>
      </c>
      <c r="T140" s="10">
        <v>10.9552</v>
      </c>
      <c r="U140" s="115"/>
      <c r="V140" s="53"/>
      <c r="W140" s="11"/>
      <c r="X140" s="11"/>
      <c r="Y140" s="11"/>
      <c r="Z140" s="11"/>
      <c r="AA140" s="11"/>
      <c r="AB140" s="11"/>
      <c r="AC140" s="11"/>
      <c r="AD140" s="11"/>
    </row>
    <row r="141" ht="15" customHeight="1">
      <c r="A141" t="s" s="6">
        <v>192</v>
      </c>
      <c r="B141" t="s" s="6">
        <v>18</v>
      </c>
      <c r="C141" s="7">
        <v>15.39</v>
      </c>
      <c r="D141" s="7">
        <v>0</v>
      </c>
      <c r="E141" s="7">
        <v>15.39</v>
      </c>
      <c r="F141" s="7">
        <v>15.39</v>
      </c>
      <c r="G141" s="7">
        <v>15.39</v>
      </c>
      <c r="H141" s="7"/>
      <c r="I141" s="8">
        <f>IF(C141=E141,0,1)</f>
        <v>0</v>
      </c>
      <c r="J141" s="9">
        <v>3658935702</v>
      </c>
      <c r="K141" s="9">
        <f>J141*C141/1000</f>
        <v>56311020.45378</v>
      </c>
      <c r="L141" s="9"/>
      <c r="M141" s="9">
        <f>J141</f>
        <v>3658935702</v>
      </c>
      <c r="N141" s="9">
        <v>271013298</v>
      </c>
      <c r="O141" s="9">
        <v>111006700</v>
      </c>
      <c r="P141" s="9">
        <v>100704435</v>
      </c>
      <c r="Q141" s="9">
        <f>N141+O141+P141</f>
        <v>482724433</v>
      </c>
      <c r="R141" s="9">
        <v>4141660135</v>
      </c>
      <c r="S141" s="10">
        <v>88.3447</v>
      </c>
      <c r="T141" s="10">
        <v>11.6553</v>
      </c>
      <c r="U141" s="115"/>
      <c r="V141" s="53"/>
      <c r="W141" s="11"/>
      <c r="X141" s="11"/>
      <c r="Y141" s="11"/>
      <c r="Z141" s="11"/>
      <c r="AA141" s="11"/>
      <c r="AB141" s="11"/>
      <c r="AC141" s="11"/>
      <c r="AD141" s="11"/>
    </row>
    <row r="142" ht="15" customHeight="1">
      <c r="A142" t="s" s="6">
        <v>386</v>
      </c>
      <c r="B142" t="s" s="6">
        <v>18</v>
      </c>
      <c r="C142" s="7">
        <v>15.39</v>
      </c>
      <c r="D142" s="7">
        <v>0</v>
      </c>
      <c r="E142" s="7">
        <v>28.44</v>
      </c>
      <c r="F142" s="7">
        <v>28.44</v>
      </c>
      <c r="G142" s="7">
        <v>28.44</v>
      </c>
      <c r="H142" s="7"/>
      <c r="I142" s="8">
        <f>IF(C142=E142,0,1)</f>
        <v>1</v>
      </c>
      <c r="J142" s="9">
        <v>3319805589</v>
      </c>
      <c r="K142" s="9">
        <f>J142*C142/1000</f>
        <v>51091808.01471</v>
      </c>
      <c r="L142" s="9"/>
      <c r="M142" s="9">
        <f>J142</f>
        <v>3319805589</v>
      </c>
      <c r="N142" s="9">
        <v>423598742</v>
      </c>
      <c r="O142" s="9">
        <v>244610103</v>
      </c>
      <c r="P142" s="9">
        <v>161612422</v>
      </c>
      <c r="Q142" s="9">
        <f>N142+O142+P142</f>
        <v>829821267</v>
      </c>
      <c r="R142" s="9">
        <v>4149626856</v>
      </c>
      <c r="S142" s="10">
        <v>80.0025</v>
      </c>
      <c r="T142" s="10">
        <v>19.9975</v>
      </c>
      <c r="U142" s="115"/>
      <c r="V142" s="53"/>
      <c r="W142" s="11"/>
      <c r="X142" s="11"/>
      <c r="Y142" s="11"/>
      <c r="Z142" s="11"/>
      <c r="AA142" s="11"/>
      <c r="AB142" s="11"/>
      <c r="AC142" s="11"/>
      <c r="AD142" s="11"/>
    </row>
    <row r="143" ht="15" customHeight="1">
      <c r="A143" t="s" s="6">
        <v>380</v>
      </c>
      <c r="B143" t="s" s="6">
        <v>18</v>
      </c>
      <c r="C143" s="7">
        <v>15.38</v>
      </c>
      <c r="D143" s="7">
        <v>0</v>
      </c>
      <c r="E143" s="7">
        <v>16.33</v>
      </c>
      <c r="F143" s="7">
        <v>16.33</v>
      </c>
      <c r="G143" s="7">
        <v>16.33</v>
      </c>
      <c r="H143" s="7"/>
      <c r="I143" s="8">
        <f>IF(C143=E143,0,1)</f>
        <v>1</v>
      </c>
      <c r="J143" s="9">
        <v>2706906590</v>
      </c>
      <c r="K143" s="9">
        <f>J143*C143/1000</f>
        <v>41632223.3542</v>
      </c>
      <c r="L143" s="9"/>
      <c r="M143" s="9">
        <f>J143</f>
        <v>2706906590</v>
      </c>
      <c r="N143" s="9">
        <v>436727654</v>
      </c>
      <c r="O143" s="9">
        <v>80638100</v>
      </c>
      <c r="P143" s="9">
        <v>89190800</v>
      </c>
      <c r="Q143" s="9">
        <f>N143+O143+P143</f>
        <v>606556554</v>
      </c>
      <c r="R143" s="9">
        <v>3313463144</v>
      </c>
      <c r="S143" s="10">
        <v>81.6942</v>
      </c>
      <c r="T143" s="10">
        <v>18.3058</v>
      </c>
      <c r="U143" s="115"/>
      <c r="V143" s="53"/>
      <c r="W143" s="11"/>
      <c r="X143" s="11"/>
      <c r="Y143" s="11"/>
      <c r="Z143" s="11"/>
      <c r="AA143" s="11"/>
      <c r="AB143" s="11"/>
      <c r="AC143" s="11"/>
      <c r="AD143" s="11"/>
    </row>
    <row r="144" ht="15" customHeight="1">
      <c r="A144" t="s" s="6">
        <v>240</v>
      </c>
      <c r="B144" t="s" s="6">
        <v>18</v>
      </c>
      <c r="C144" s="7">
        <v>15.28</v>
      </c>
      <c r="D144" s="7">
        <v>0</v>
      </c>
      <c r="E144" s="7">
        <v>15.28</v>
      </c>
      <c r="F144" s="7">
        <v>15.28</v>
      </c>
      <c r="G144" s="7">
        <v>15.28</v>
      </c>
      <c r="H144" s="7"/>
      <c r="I144" s="8">
        <f>IF(C144=E144,0,1)</f>
        <v>0</v>
      </c>
      <c r="J144" s="9">
        <v>182980451</v>
      </c>
      <c r="K144" s="9">
        <f>J144*C144/1000</f>
        <v>2795941.29128</v>
      </c>
      <c r="L144" s="9"/>
      <c r="M144" s="9">
        <f>J144</f>
        <v>182980451</v>
      </c>
      <c r="N144" s="9">
        <v>8551239</v>
      </c>
      <c r="O144" s="9">
        <v>2084370</v>
      </c>
      <c r="P144" s="9">
        <v>32529770</v>
      </c>
      <c r="Q144" s="9">
        <f>N144+O144+P144</f>
        <v>43165379</v>
      </c>
      <c r="R144" s="9">
        <v>226145830</v>
      </c>
      <c r="S144" s="10">
        <v>80.9126</v>
      </c>
      <c r="T144" s="10">
        <v>19.0874</v>
      </c>
      <c r="U144" s="115"/>
      <c r="V144" s="53"/>
      <c r="W144" s="11"/>
      <c r="X144" s="11"/>
      <c r="Y144" s="11"/>
      <c r="Z144" s="11"/>
      <c r="AA144" s="11"/>
      <c r="AB144" s="11"/>
      <c r="AC144" s="11"/>
      <c r="AD144" s="11"/>
    </row>
    <row r="145" ht="15" customHeight="1">
      <c r="A145" t="s" s="6">
        <v>178</v>
      </c>
      <c r="B145" t="s" s="6">
        <v>18</v>
      </c>
      <c r="C145" s="7">
        <v>15.25</v>
      </c>
      <c r="D145" s="7">
        <v>0</v>
      </c>
      <c r="E145" s="7">
        <v>15.25</v>
      </c>
      <c r="F145" s="7">
        <v>15.25</v>
      </c>
      <c r="G145" s="7">
        <v>15.25</v>
      </c>
      <c r="H145" s="7"/>
      <c r="I145" s="8">
        <f>IF(C145=E145,0,1)</f>
        <v>0</v>
      </c>
      <c r="J145" s="9">
        <v>646668890</v>
      </c>
      <c r="K145" s="9">
        <f>J145*C145/1000</f>
        <v>9861700.5725</v>
      </c>
      <c r="L145" s="9"/>
      <c r="M145" s="9">
        <f>J145</f>
        <v>646668890</v>
      </c>
      <c r="N145" s="9">
        <v>5130715</v>
      </c>
      <c r="O145" s="9">
        <v>3956700</v>
      </c>
      <c r="P145" s="9">
        <v>33986346</v>
      </c>
      <c r="Q145" s="9">
        <f>N145+O145+P145</f>
        <v>43073761</v>
      </c>
      <c r="R145" s="9">
        <v>689742651</v>
      </c>
      <c r="S145" s="10">
        <v>93.7551</v>
      </c>
      <c r="T145" s="10">
        <v>6.2449</v>
      </c>
      <c r="U145" s="115"/>
      <c r="V145" s="53"/>
      <c r="W145" s="11"/>
      <c r="X145" s="11"/>
      <c r="Y145" s="11"/>
      <c r="Z145" s="11"/>
      <c r="AA145" s="11"/>
      <c r="AB145" s="11"/>
      <c r="AC145" s="11"/>
      <c r="AD145" s="11"/>
    </row>
    <row r="146" ht="15" customHeight="1">
      <c r="A146" t="s" s="6">
        <v>260</v>
      </c>
      <c r="B146" t="s" s="6">
        <v>18</v>
      </c>
      <c r="C146" s="7">
        <v>15.25</v>
      </c>
      <c r="D146" s="7">
        <v>0</v>
      </c>
      <c r="E146" s="7">
        <v>15.95</v>
      </c>
      <c r="F146" s="7">
        <v>15.95</v>
      </c>
      <c r="G146" s="7">
        <v>15.95</v>
      </c>
      <c r="H146" s="7"/>
      <c r="I146" s="8">
        <f>IF(C146=E146,0,1)</f>
        <v>1</v>
      </c>
      <c r="J146" s="9">
        <v>2769980435</v>
      </c>
      <c r="K146" s="9">
        <f>J146*C146/1000</f>
        <v>42242201.63375</v>
      </c>
      <c r="L146" s="9"/>
      <c r="M146" s="9">
        <f>J146</f>
        <v>2769980435</v>
      </c>
      <c r="N146" s="9">
        <v>284161404</v>
      </c>
      <c r="O146" s="9">
        <v>63993078</v>
      </c>
      <c r="P146" s="9">
        <v>76892470</v>
      </c>
      <c r="Q146" s="9">
        <f>N146+O146+P146</f>
        <v>425046952</v>
      </c>
      <c r="R146" s="9">
        <v>3195027387</v>
      </c>
      <c r="S146" s="10">
        <v>86.6966</v>
      </c>
      <c r="T146" s="10">
        <v>13.3034</v>
      </c>
      <c r="U146" s="115"/>
      <c r="V146" s="53"/>
      <c r="W146" s="11"/>
      <c r="X146" s="11"/>
      <c r="Y146" s="11"/>
      <c r="Z146" s="11"/>
      <c r="AA146" s="11"/>
      <c r="AB146" s="11"/>
      <c r="AC146" s="11"/>
      <c r="AD146" s="11"/>
    </row>
    <row r="147" ht="15" customHeight="1">
      <c r="A147" t="s" s="6">
        <v>580</v>
      </c>
      <c r="B147" t="s" s="6">
        <v>18</v>
      </c>
      <c r="C147" s="7">
        <v>15.25</v>
      </c>
      <c r="D147" s="7">
        <v>0</v>
      </c>
      <c r="E147" s="7">
        <v>15.25</v>
      </c>
      <c r="F147" s="7">
        <v>15.25</v>
      </c>
      <c r="G147" s="7">
        <v>15.25</v>
      </c>
      <c r="H147" s="7"/>
      <c r="I147" s="8">
        <f>IF(C147=E147,0,1)</f>
        <v>0</v>
      </c>
      <c r="J147" s="9">
        <v>1176865441</v>
      </c>
      <c r="K147" s="9">
        <f>J147*C147/1000</f>
        <v>17947197.97525</v>
      </c>
      <c r="L147" s="9"/>
      <c r="M147" s="9">
        <f>J147</f>
        <v>1176865441</v>
      </c>
      <c r="N147" s="9">
        <v>51009959</v>
      </c>
      <c r="O147" s="9">
        <v>62704200</v>
      </c>
      <c r="P147" s="9">
        <v>50037651</v>
      </c>
      <c r="Q147" s="9">
        <f>N147+O147+P147</f>
        <v>163751810</v>
      </c>
      <c r="R147" s="9">
        <v>1340617251</v>
      </c>
      <c r="S147" s="10">
        <v>87.78530000000001</v>
      </c>
      <c r="T147" s="10">
        <v>12.2147</v>
      </c>
      <c r="U147" s="115"/>
      <c r="V147" s="53"/>
      <c r="W147" s="11"/>
      <c r="X147" s="11"/>
      <c r="Y147" s="11"/>
      <c r="Z147" s="11"/>
      <c r="AA147" s="11"/>
      <c r="AB147" s="11"/>
      <c r="AC147" s="11"/>
      <c r="AD147" s="11"/>
    </row>
    <row r="148" ht="15" customHeight="1">
      <c r="A148" t="s" s="6">
        <v>604</v>
      </c>
      <c r="B148" t="s" s="6">
        <v>18</v>
      </c>
      <c r="C148" s="7">
        <v>15.24</v>
      </c>
      <c r="D148" s="7">
        <v>0</v>
      </c>
      <c r="E148" s="7">
        <v>15.24</v>
      </c>
      <c r="F148" s="7">
        <v>15.24</v>
      </c>
      <c r="G148" s="7">
        <v>15.24</v>
      </c>
      <c r="H148" s="7"/>
      <c r="I148" s="8">
        <f>IF(C148=E148,0,1)</f>
        <v>0</v>
      </c>
      <c r="J148" s="9">
        <v>764642140</v>
      </c>
      <c r="K148" s="9">
        <f>J148*C148/1000</f>
        <v>11653146.2136</v>
      </c>
      <c r="L148" s="9"/>
      <c r="M148" s="9">
        <f>J148</f>
        <v>764642140</v>
      </c>
      <c r="N148" s="9">
        <v>41994407</v>
      </c>
      <c r="O148" s="9">
        <v>18695900</v>
      </c>
      <c r="P148" s="9">
        <v>10683292</v>
      </c>
      <c r="Q148" s="9">
        <f>N148+O148+P148</f>
        <v>71373599</v>
      </c>
      <c r="R148" s="9">
        <v>836015739</v>
      </c>
      <c r="S148" s="10">
        <v>91.46259999999999</v>
      </c>
      <c r="T148" s="10">
        <v>8.5374</v>
      </c>
      <c r="U148" s="115"/>
      <c r="V148" s="53"/>
      <c r="W148" s="11"/>
      <c r="X148" s="11"/>
      <c r="Y148" s="11"/>
      <c r="Z148" s="11"/>
      <c r="AA148" s="11"/>
      <c r="AB148" s="11"/>
      <c r="AC148" s="11"/>
      <c r="AD148" s="11"/>
    </row>
    <row r="149" ht="15" customHeight="1">
      <c r="A149" t="s" s="6">
        <v>17</v>
      </c>
      <c r="B149" t="s" s="6">
        <v>18</v>
      </c>
      <c r="C149" s="7">
        <v>15.22</v>
      </c>
      <c r="D149" s="7">
        <v>0</v>
      </c>
      <c r="E149" s="7">
        <v>15.22</v>
      </c>
      <c r="F149" s="7">
        <v>15.22</v>
      </c>
      <c r="G149" s="7">
        <v>15.22</v>
      </c>
      <c r="H149" s="7"/>
      <c r="I149" s="8">
        <f>IF(C149=E149,0,1)</f>
        <v>0</v>
      </c>
      <c r="J149" s="9">
        <v>2310826550</v>
      </c>
      <c r="K149" s="9">
        <f>J149*C149/1000</f>
        <v>35170780.091</v>
      </c>
      <c r="L149" s="9"/>
      <c r="M149" s="9">
        <f>J149</f>
        <v>2310826550</v>
      </c>
      <c r="N149" s="9">
        <v>218827950</v>
      </c>
      <c r="O149" s="9">
        <v>23853800</v>
      </c>
      <c r="P149" s="9">
        <v>61005100</v>
      </c>
      <c r="Q149" s="9">
        <f>N149+O149+P149</f>
        <v>303686850</v>
      </c>
      <c r="R149" s="9">
        <v>2614513400</v>
      </c>
      <c r="S149" s="10">
        <v>88.38460000000001</v>
      </c>
      <c r="T149" s="10">
        <v>11.6154</v>
      </c>
      <c r="U149" s="115"/>
      <c r="V149" s="53"/>
      <c r="W149" s="11"/>
      <c r="X149" s="11"/>
      <c r="Y149" s="11"/>
      <c r="Z149" s="11"/>
      <c r="AA149" s="11"/>
      <c r="AB149" s="11"/>
      <c r="AC149" s="11"/>
      <c r="AD149" s="11"/>
    </row>
    <row r="150" ht="15" customHeight="1">
      <c r="A150" t="s" s="6">
        <v>92</v>
      </c>
      <c r="B150" t="s" s="6">
        <v>18</v>
      </c>
      <c r="C150" s="7">
        <v>15.22</v>
      </c>
      <c r="D150" s="7">
        <v>0</v>
      </c>
      <c r="E150" s="7">
        <v>15.22</v>
      </c>
      <c r="F150" s="7">
        <v>15.22</v>
      </c>
      <c r="G150" s="7">
        <v>15.22</v>
      </c>
      <c r="H150" s="7"/>
      <c r="I150" s="8">
        <f>IF(C150=E150,0,1)</f>
        <v>0</v>
      </c>
      <c r="J150" s="9">
        <v>2033416114</v>
      </c>
      <c r="K150" s="9">
        <f>J150*C150/1000</f>
        <v>30948593.25508</v>
      </c>
      <c r="L150" s="9"/>
      <c r="M150" s="9">
        <f>J150</f>
        <v>2033416114</v>
      </c>
      <c r="N150" s="9">
        <v>14637086</v>
      </c>
      <c r="O150" s="9">
        <v>2006940</v>
      </c>
      <c r="P150" s="9">
        <v>50580577</v>
      </c>
      <c r="Q150" s="9">
        <f>N150+O150+P150</f>
        <v>67224603</v>
      </c>
      <c r="R150" s="9">
        <v>2100640717</v>
      </c>
      <c r="S150" s="10">
        <v>96.7998</v>
      </c>
      <c r="T150" s="10">
        <v>3.2002</v>
      </c>
      <c r="U150" s="115"/>
      <c r="V150" s="53"/>
      <c r="W150" s="11"/>
      <c r="X150" s="11"/>
      <c r="Y150" s="11"/>
      <c r="Z150" s="11"/>
      <c r="AA150" s="11"/>
      <c r="AB150" s="11"/>
      <c r="AC150" s="11"/>
      <c r="AD150" s="11"/>
    </row>
    <row r="151" ht="15" customHeight="1">
      <c r="A151" t="s" s="6">
        <v>712</v>
      </c>
      <c r="B151" t="s" s="6">
        <v>18</v>
      </c>
      <c r="C151" s="7">
        <v>15.21</v>
      </c>
      <c r="D151" s="7">
        <v>0</v>
      </c>
      <c r="E151" s="7">
        <v>33.33</v>
      </c>
      <c r="F151" s="7">
        <v>33.33</v>
      </c>
      <c r="G151" s="7">
        <v>33.33</v>
      </c>
      <c r="H151" s="7"/>
      <c r="I151" s="8">
        <f>IF(C151=E151,0,1)</f>
        <v>1</v>
      </c>
      <c r="J151" s="9">
        <v>13858703672</v>
      </c>
      <c r="K151" s="9">
        <f>J151*C151/1000</f>
        <v>210790882.85112</v>
      </c>
      <c r="L151" s="9"/>
      <c r="M151" s="9">
        <f>J151</f>
        <v>13858703672</v>
      </c>
      <c r="N151" s="9">
        <v>2476423002</v>
      </c>
      <c r="O151" s="9">
        <v>662915666</v>
      </c>
      <c r="P151" s="9">
        <v>936295900</v>
      </c>
      <c r="Q151" s="9">
        <f>N151+O151+P151</f>
        <v>4075634568</v>
      </c>
      <c r="R151" s="9">
        <v>17934338240</v>
      </c>
      <c r="S151" s="10">
        <v>77.2747</v>
      </c>
      <c r="T151" s="10">
        <v>22.7253</v>
      </c>
      <c r="U151" s="115"/>
      <c r="V151" s="53"/>
      <c r="W151" s="11"/>
      <c r="X151" s="11"/>
      <c r="Y151" s="11"/>
      <c r="Z151" s="11"/>
      <c r="AA151" s="11"/>
      <c r="AB151" s="11"/>
      <c r="AC151" s="11"/>
      <c r="AD151" s="11"/>
    </row>
    <row r="152" ht="15" customHeight="1">
      <c r="A152" t="s" s="6">
        <v>606</v>
      </c>
      <c r="B152" t="s" s="6">
        <v>18</v>
      </c>
      <c r="C152" s="7">
        <v>15.2</v>
      </c>
      <c r="D152" s="7">
        <v>0</v>
      </c>
      <c r="E152" s="7">
        <v>27.25</v>
      </c>
      <c r="F152" s="7">
        <v>27.25</v>
      </c>
      <c r="G152" s="7">
        <v>27.25</v>
      </c>
      <c r="H152" s="7"/>
      <c r="I152" s="8">
        <f>IF(C152=E152,0,1)</f>
        <v>1</v>
      </c>
      <c r="J152" s="9">
        <v>4936869187</v>
      </c>
      <c r="K152" s="9">
        <f>J152*C152/1000</f>
        <v>75040411.6424</v>
      </c>
      <c r="L152" s="9"/>
      <c r="M152" s="9">
        <f>J152</f>
        <v>4936869187</v>
      </c>
      <c r="N152" s="9">
        <v>415179165</v>
      </c>
      <c r="O152" s="9">
        <v>213669240</v>
      </c>
      <c r="P152" s="9">
        <v>316927210</v>
      </c>
      <c r="Q152" s="9">
        <f>N152+O152+P152</f>
        <v>945775615</v>
      </c>
      <c r="R152" s="9">
        <v>5882644802</v>
      </c>
      <c r="S152" s="10">
        <v>83.9226</v>
      </c>
      <c r="T152" s="10">
        <v>16.0774</v>
      </c>
      <c r="U152" s="115"/>
      <c r="V152" s="53"/>
      <c r="W152" s="11"/>
      <c r="X152" s="11"/>
      <c r="Y152" s="11"/>
      <c r="Z152" s="11"/>
      <c r="AA152" s="11"/>
      <c r="AB152" s="11"/>
      <c r="AC152" s="11"/>
      <c r="AD152" s="11"/>
    </row>
    <row r="153" ht="15" customHeight="1">
      <c r="A153" t="s" s="6">
        <v>596</v>
      </c>
      <c r="B153" t="s" s="6">
        <v>18</v>
      </c>
      <c r="C153" s="7">
        <v>15.18</v>
      </c>
      <c r="D153" s="7">
        <v>0</v>
      </c>
      <c r="E153" s="7">
        <v>15.18</v>
      </c>
      <c r="F153" s="7">
        <v>15.18</v>
      </c>
      <c r="G153" s="7">
        <v>15.18</v>
      </c>
      <c r="H153" s="7"/>
      <c r="I153" s="8">
        <f>IF(C153=E153,0,1)</f>
        <v>0</v>
      </c>
      <c r="J153" s="9">
        <v>1514487669</v>
      </c>
      <c r="K153" s="9">
        <f>J153*C153/1000</f>
        <v>22989922.81542</v>
      </c>
      <c r="L153" s="9"/>
      <c r="M153" s="9">
        <f>J153</f>
        <v>1514487669</v>
      </c>
      <c r="N153" s="9">
        <v>79303441</v>
      </c>
      <c r="O153" s="9">
        <v>77629954</v>
      </c>
      <c r="P153" s="9">
        <v>84938359</v>
      </c>
      <c r="Q153" s="9">
        <f>N153+O153+P153</f>
        <v>241871754</v>
      </c>
      <c r="R153" s="9">
        <v>1756359423</v>
      </c>
      <c r="S153" s="10">
        <v>86.22880000000001</v>
      </c>
      <c r="T153" s="10">
        <v>13.7712</v>
      </c>
      <c r="U153" s="115"/>
      <c r="V153" s="53"/>
      <c r="W153" s="11"/>
      <c r="X153" s="11"/>
      <c r="Y153" s="11"/>
      <c r="Z153" s="11"/>
      <c r="AA153" s="11"/>
      <c r="AB153" s="11"/>
      <c r="AC153" s="11"/>
      <c r="AD153" s="11"/>
    </row>
    <row r="154" ht="15" customHeight="1">
      <c r="A154" t="s" s="6">
        <v>164</v>
      </c>
      <c r="B154" t="s" s="6">
        <v>18</v>
      </c>
      <c r="C154" s="7">
        <v>15.17</v>
      </c>
      <c r="D154" s="7">
        <v>0</v>
      </c>
      <c r="E154" s="7">
        <v>15.17</v>
      </c>
      <c r="F154" s="7">
        <v>15.17</v>
      </c>
      <c r="G154" s="7">
        <v>15.17</v>
      </c>
      <c r="H154" s="7"/>
      <c r="I154" s="8">
        <f>IF(C154=E154,0,1)</f>
        <v>0</v>
      </c>
      <c r="J154" s="9">
        <v>639008660</v>
      </c>
      <c r="K154" s="9">
        <f>J154*C154/1000</f>
        <v>9693761.372199999</v>
      </c>
      <c r="L154" s="9"/>
      <c r="M154" s="9">
        <f>J154</f>
        <v>639008660</v>
      </c>
      <c r="N154" s="9">
        <v>73558538</v>
      </c>
      <c r="O154" s="9">
        <v>79716025</v>
      </c>
      <c r="P154" s="9">
        <v>48217940</v>
      </c>
      <c r="Q154" s="9">
        <f>N154+O154+P154</f>
        <v>201492503</v>
      </c>
      <c r="R154" s="9">
        <v>840501163</v>
      </c>
      <c r="S154" s="10">
        <v>76.0271</v>
      </c>
      <c r="T154" s="10">
        <v>23.9729</v>
      </c>
      <c r="U154" s="115"/>
      <c r="V154" s="53"/>
      <c r="W154" s="11"/>
      <c r="X154" s="11"/>
      <c r="Y154" s="11"/>
      <c r="Z154" s="11"/>
      <c r="AA154" s="11"/>
      <c r="AB154" s="11"/>
      <c r="AC154" s="11"/>
      <c r="AD154" s="11"/>
    </row>
    <row r="155" ht="15" customHeight="1">
      <c r="A155" t="s" s="6">
        <v>350</v>
      </c>
      <c r="B155" t="s" s="6">
        <v>18</v>
      </c>
      <c r="C155" s="7">
        <v>15.17</v>
      </c>
      <c r="D155" s="7">
        <v>0</v>
      </c>
      <c r="E155" s="7">
        <v>18.88</v>
      </c>
      <c r="F155" s="7">
        <v>18.88</v>
      </c>
      <c r="G155" s="7">
        <v>18.88</v>
      </c>
      <c r="H155" s="7"/>
      <c r="I155" s="8">
        <f>IF(C155=E155,0,1)</f>
        <v>1</v>
      </c>
      <c r="J155" s="9">
        <v>3510046069</v>
      </c>
      <c r="K155" s="9">
        <f>J155*C155/1000</f>
        <v>53247398.86673</v>
      </c>
      <c r="L155" s="9"/>
      <c r="M155" s="9">
        <f>J155</f>
        <v>3510046069</v>
      </c>
      <c r="N155" s="9">
        <v>344325831</v>
      </c>
      <c r="O155" s="9">
        <v>558248400</v>
      </c>
      <c r="P155" s="9">
        <v>112949780</v>
      </c>
      <c r="Q155" s="9">
        <f>N155+O155+P155</f>
        <v>1015524011</v>
      </c>
      <c r="R155" s="9">
        <v>4525570080</v>
      </c>
      <c r="S155" s="10">
        <v>77.5603</v>
      </c>
      <c r="T155" s="10">
        <v>22.4397</v>
      </c>
      <c r="U155" s="115"/>
      <c r="V155" s="53"/>
      <c r="W155" s="11"/>
      <c r="X155" s="11"/>
      <c r="Y155" s="11"/>
      <c r="Z155" s="11"/>
      <c r="AA155" s="11"/>
      <c r="AB155" s="11"/>
      <c r="AC155" s="11"/>
      <c r="AD155" s="11"/>
    </row>
    <row r="156" ht="15" customHeight="1">
      <c r="A156" t="s" s="6">
        <v>624</v>
      </c>
      <c r="B156" t="s" s="6">
        <v>18</v>
      </c>
      <c r="C156" s="7">
        <v>15.16</v>
      </c>
      <c r="D156" s="7">
        <v>0</v>
      </c>
      <c r="E156" s="7">
        <v>15.16</v>
      </c>
      <c r="F156" s="7">
        <v>15.16</v>
      </c>
      <c r="G156" s="7">
        <v>15.16</v>
      </c>
      <c r="H156" s="7"/>
      <c r="I156" s="8">
        <f>IF(C156=E156,0,1)</f>
        <v>0</v>
      </c>
      <c r="J156" s="9">
        <v>1710490414</v>
      </c>
      <c r="K156" s="9">
        <f>J156*C156/1000</f>
        <v>25931034.67624</v>
      </c>
      <c r="L156" s="9"/>
      <c r="M156" s="9">
        <f>J156</f>
        <v>1710490414</v>
      </c>
      <c r="N156" s="9">
        <v>94828709</v>
      </c>
      <c r="O156" s="9">
        <v>174969507</v>
      </c>
      <c r="P156" s="9">
        <v>141275030</v>
      </c>
      <c r="Q156" s="9">
        <f>N156+O156+P156</f>
        <v>411073246</v>
      </c>
      <c r="R156" s="9">
        <v>2121563660</v>
      </c>
      <c r="S156" s="10">
        <v>80.624</v>
      </c>
      <c r="T156" s="10">
        <v>19.376</v>
      </c>
      <c r="U156" s="115"/>
      <c r="V156" s="53"/>
      <c r="W156" s="11"/>
      <c r="X156" s="11"/>
      <c r="Y156" s="11"/>
      <c r="Z156" s="11"/>
      <c r="AA156" s="11"/>
      <c r="AB156" s="11"/>
      <c r="AC156" s="11"/>
      <c r="AD156" s="11"/>
    </row>
    <row r="157" ht="15" customHeight="1">
      <c r="A157" t="s" s="6">
        <v>392</v>
      </c>
      <c r="B157" t="s" s="6">
        <v>18</v>
      </c>
      <c r="C157" s="7">
        <v>15.11</v>
      </c>
      <c r="D157" s="7">
        <v>0</v>
      </c>
      <c r="E157" s="7">
        <v>15.11</v>
      </c>
      <c r="F157" s="7">
        <v>15.11</v>
      </c>
      <c r="G157" s="7">
        <v>15.11</v>
      </c>
      <c r="H157" s="7"/>
      <c r="I157" s="8">
        <f>IF(C157=E157,0,1)</f>
        <v>0</v>
      </c>
      <c r="J157" s="9">
        <v>334659015</v>
      </c>
      <c r="K157" s="9">
        <f>J157*C157/1000</f>
        <v>5056697.71665</v>
      </c>
      <c r="L157" s="9"/>
      <c r="M157" s="9">
        <f>J157</f>
        <v>334659015</v>
      </c>
      <c r="N157" s="9">
        <v>5269599</v>
      </c>
      <c r="O157" s="9">
        <v>2325350</v>
      </c>
      <c r="P157" s="9">
        <v>20374762</v>
      </c>
      <c r="Q157" s="9">
        <f>N157+O157+P157</f>
        <v>27969711</v>
      </c>
      <c r="R157" s="9">
        <v>362628726</v>
      </c>
      <c r="S157" s="10">
        <v>92.28700000000001</v>
      </c>
      <c r="T157" s="10">
        <v>7.713</v>
      </c>
      <c r="U157" s="115"/>
      <c r="V157" s="53"/>
      <c r="W157" s="11"/>
      <c r="X157" s="11"/>
      <c r="Y157" s="11"/>
      <c r="Z157" s="11"/>
      <c r="AA157" s="11"/>
      <c r="AB157" s="11"/>
      <c r="AC157" s="11"/>
      <c r="AD157" s="11"/>
    </row>
    <row r="158" ht="15" customHeight="1">
      <c r="A158" t="s" s="6">
        <v>702</v>
      </c>
      <c r="B158" t="s" s="6">
        <v>18</v>
      </c>
      <c r="C158" s="7">
        <v>15.11</v>
      </c>
      <c r="D158" s="7">
        <v>0</v>
      </c>
      <c r="E158" s="7">
        <v>15.11</v>
      </c>
      <c r="F158" s="7">
        <v>15.11</v>
      </c>
      <c r="G158" s="7">
        <v>15.11</v>
      </c>
      <c r="H158" s="7"/>
      <c r="I158" s="8">
        <f>IF(C158=E158,0,1)</f>
        <v>0</v>
      </c>
      <c r="J158" s="9">
        <v>825714959</v>
      </c>
      <c r="K158" s="9">
        <f>J158*C158/1000</f>
        <v>12476553.03049</v>
      </c>
      <c r="L158" s="9"/>
      <c r="M158" s="9">
        <f>J158</f>
        <v>825714959</v>
      </c>
      <c r="N158" s="9">
        <v>39953736</v>
      </c>
      <c r="O158" s="9">
        <v>14390200</v>
      </c>
      <c r="P158" s="9">
        <v>30974051</v>
      </c>
      <c r="Q158" s="9">
        <f>N158+O158+P158</f>
        <v>85317987</v>
      </c>
      <c r="R158" s="9">
        <v>911032946</v>
      </c>
      <c r="S158" s="10">
        <v>90.63500000000001</v>
      </c>
      <c r="T158" s="10">
        <v>9.365</v>
      </c>
      <c r="U158" s="115"/>
      <c r="V158" s="53"/>
      <c r="W158" s="11"/>
      <c r="X158" s="11"/>
      <c r="Y158" s="11"/>
      <c r="Z158" s="11"/>
      <c r="AA158" s="11"/>
      <c r="AB158" s="11"/>
      <c r="AC158" s="11"/>
      <c r="AD158" s="11"/>
    </row>
    <row r="159" ht="15" customHeight="1">
      <c r="A159" t="s" s="6">
        <v>262</v>
      </c>
      <c r="B159" t="s" s="6">
        <v>18</v>
      </c>
      <c r="C159" s="7">
        <v>15.09</v>
      </c>
      <c r="D159" s="7">
        <v>0</v>
      </c>
      <c r="E159" s="7">
        <v>15.09</v>
      </c>
      <c r="F159" s="7">
        <v>15.09</v>
      </c>
      <c r="G159" s="7">
        <v>15.09</v>
      </c>
      <c r="H159" s="7"/>
      <c r="I159" s="8">
        <f>IF(C159=E159,0,1)</f>
        <v>0</v>
      </c>
      <c r="J159" s="9">
        <v>1537498512</v>
      </c>
      <c r="K159" s="9">
        <f>J159*C159/1000</f>
        <v>23200852.54608</v>
      </c>
      <c r="L159" s="9"/>
      <c r="M159" s="9">
        <f>J159</f>
        <v>1537498512</v>
      </c>
      <c r="N159" s="9">
        <v>69855928</v>
      </c>
      <c r="O159" s="9">
        <v>21615400</v>
      </c>
      <c r="P159" s="9">
        <v>34655360</v>
      </c>
      <c r="Q159" s="9">
        <f>N159+O159+P159</f>
        <v>126126688</v>
      </c>
      <c r="R159" s="9">
        <v>1663625200</v>
      </c>
      <c r="S159" s="10">
        <v>92.4186</v>
      </c>
      <c r="T159" s="10">
        <v>7.5814</v>
      </c>
      <c r="U159" s="115"/>
      <c r="V159" s="53"/>
      <c r="W159" s="11"/>
      <c r="X159" s="11"/>
      <c r="Y159" s="11"/>
      <c r="Z159" s="11"/>
      <c r="AA159" s="11"/>
      <c r="AB159" s="11"/>
      <c r="AC159" s="11"/>
      <c r="AD159" s="11"/>
    </row>
    <row r="160" ht="15" customHeight="1">
      <c r="A160" t="s" s="6">
        <v>568</v>
      </c>
      <c r="B160" t="s" s="6">
        <v>18</v>
      </c>
      <c r="C160" s="7">
        <v>15.07</v>
      </c>
      <c r="D160" s="7">
        <v>0</v>
      </c>
      <c r="E160" s="7">
        <v>15.07</v>
      </c>
      <c r="F160" s="7">
        <v>15.07</v>
      </c>
      <c r="G160" s="7">
        <v>15.07</v>
      </c>
      <c r="H160" s="7"/>
      <c r="I160" s="8">
        <f>IF(C160=E160,0,1)</f>
        <v>0</v>
      </c>
      <c r="J160" s="9">
        <v>845724270</v>
      </c>
      <c r="K160" s="9">
        <f>J160*C160/1000</f>
        <v>12745064.7489</v>
      </c>
      <c r="L160" s="9"/>
      <c r="M160" s="9">
        <f>J160</f>
        <v>845724270</v>
      </c>
      <c r="N160" s="9">
        <v>28031430</v>
      </c>
      <c r="O160" s="9">
        <v>6492300</v>
      </c>
      <c r="P160" s="9">
        <v>19908278</v>
      </c>
      <c r="Q160" s="9">
        <f>N160+O160+P160</f>
        <v>54432008</v>
      </c>
      <c r="R160" s="9">
        <v>900156278</v>
      </c>
      <c r="S160" s="10">
        <v>93.953</v>
      </c>
      <c r="T160" s="10">
        <v>6.047</v>
      </c>
      <c r="U160" s="115"/>
      <c r="V160" s="53"/>
      <c r="W160" s="11"/>
      <c r="X160" s="11"/>
      <c r="Y160" s="11"/>
      <c r="Z160" s="11"/>
      <c r="AA160" s="11"/>
      <c r="AB160" s="11"/>
      <c r="AC160" s="11"/>
      <c r="AD160" s="11"/>
    </row>
    <row r="161" ht="15" customHeight="1">
      <c r="A161" t="s" s="6">
        <v>388</v>
      </c>
      <c r="B161" t="s" s="6">
        <v>18</v>
      </c>
      <c r="C161" s="7">
        <v>15</v>
      </c>
      <c r="D161" s="7">
        <v>0</v>
      </c>
      <c r="E161" s="7">
        <v>15</v>
      </c>
      <c r="F161" s="7">
        <v>15</v>
      </c>
      <c r="G161" s="7">
        <v>15</v>
      </c>
      <c r="H161" s="7"/>
      <c r="I161" s="8">
        <f>IF(C161=E161,0,1)</f>
        <v>0</v>
      </c>
      <c r="J161" s="9">
        <v>1547374572</v>
      </c>
      <c r="K161" s="9">
        <f>J161*C161/1000</f>
        <v>23210618.58</v>
      </c>
      <c r="L161" s="9"/>
      <c r="M161" s="9">
        <f>J161</f>
        <v>1547374572</v>
      </c>
      <c r="N161" s="9">
        <v>212090219</v>
      </c>
      <c r="O161" s="9">
        <v>85948022</v>
      </c>
      <c r="P161" s="9">
        <v>165227762</v>
      </c>
      <c r="Q161" s="9">
        <f>N161+O161+P161</f>
        <v>463266003</v>
      </c>
      <c r="R161" s="9">
        <v>2010640575</v>
      </c>
      <c r="S161" s="10">
        <v>76.9593</v>
      </c>
      <c r="T161" s="10">
        <v>23.0407</v>
      </c>
      <c r="U161" s="115"/>
      <c r="V161" s="53"/>
      <c r="W161" s="11"/>
      <c r="X161" s="11"/>
      <c r="Y161" s="11"/>
      <c r="Z161" s="11"/>
      <c r="AA161" s="11"/>
      <c r="AB161" s="11"/>
      <c r="AC161" s="11"/>
      <c r="AD161" s="11"/>
    </row>
    <row r="162" ht="15" customHeight="1">
      <c r="A162" t="s" s="6">
        <v>442</v>
      </c>
      <c r="B162" t="s" s="6">
        <v>18</v>
      </c>
      <c r="C162" s="7">
        <v>15</v>
      </c>
      <c r="D162" s="7">
        <v>0</v>
      </c>
      <c r="E162" s="7">
        <v>15</v>
      </c>
      <c r="F162" s="7">
        <v>15</v>
      </c>
      <c r="G162" s="7">
        <v>15</v>
      </c>
      <c r="H162" s="7"/>
      <c r="I162" s="8">
        <f>IF(C162=E162,0,1)</f>
        <v>0</v>
      </c>
      <c r="J162" s="9">
        <v>3327247188</v>
      </c>
      <c r="K162" s="9">
        <f>J162*C162/1000</f>
        <v>49908707.82</v>
      </c>
      <c r="L162" s="9"/>
      <c r="M162" s="9">
        <f>J162</f>
        <v>3327247188</v>
      </c>
      <c r="N162" s="9">
        <v>253498812</v>
      </c>
      <c r="O162" s="9">
        <v>165721700</v>
      </c>
      <c r="P162" s="9">
        <v>67532860</v>
      </c>
      <c r="Q162" s="9">
        <f>N162+O162+P162</f>
        <v>486753372</v>
      </c>
      <c r="R162" s="9">
        <v>3814000560</v>
      </c>
      <c r="S162" s="10">
        <v>87.2377</v>
      </c>
      <c r="T162" s="10">
        <v>12.7623</v>
      </c>
      <c r="U162" s="115"/>
      <c r="V162" s="53"/>
      <c r="W162" s="11"/>
      <c r="X162" s="11"/>
      <c r="Y162" s="11"/>
      <c r="Z162" s="11"/>
      <c r="AA162" s="11"/>
      <c r="AB162" s="11"/>
      <c r="AC162" s="11"/>
      <c r="AD162" s="11"/>
    </row>
    <row r="163" ht="15" customHeight="1">
      <c r="A163" t="s" s="6">
        <v>618</v>
      </c>
      <c r="B163" t="s" s="6">
        <v>18</v>
      </c>
      <c r="C163" s="7">
        <v>14.94</v>
      </c>
      <c r="D163" s="7">
        <v>0</v>
      </c>
      <c r="E163" s="7">
        <v>14.94</v>
      </c>
      <c r="F163" s="7">
        <v>14.94</v>
      </c>
      <c r="G163" s="7">
        <v>14.94</v>
      </c>
      <c r="H163" s="7"/>
      <c r="I163" s="8">
        <f>IF(C163=E163,0,1)</f>
        <v>0</v>
      </c>
      <c r="J163" s="9">
        <v>1795130147</v>
      </c>
      <c r="K163" s="9">
        <f>J163*C163/1000</f>
        <v>26819244.39618</v>
      </c>
      <c r="L163" s="9"/>
      <c r="M163" s="9">
        <f>J163</f>
        <v>1795130147</v>
      </c>
      <c r="N163" s="9">
        <v>123576557</v>
      </c>
      <c r="O163" s="9">
        <v>67961380</v>
      </c>
      <c r="P163" s="9">
        <v>49588002</v>
      </c>
      <c r="Q163" s="9">
        <f>N163+O163+P163</f>
        <v>241125939</v>
      </c>
      <c r="R163" s="9">
        <v>2036256086</v>
      </c>
      <c r="S163" s="10">
        <v>88.1584</v>
      </c>
      <c r="T163" s="10">
        <v>11.8416</v>
      </c>
      <c r="U163" s="115"/>
      <c r="V163" s="53"/>
      <c r="W163" s="11"/>
      <c r="X163" s="11"/>
      <c r="Y163" s="11"/>
      <c r="Z163" s="11"/>
      <c r="AA163" s="11"/>
      <c r="AB163" s="11"/>
      <c r="AC163" s="11"/>
      <c r="AD163" s="11"/>
    </row>
    <row r="164" ht="15" customHeight="1">
      <c r="A164" t="s" s="6">
        <v>330</v>
      </c>
      <c r="B164" t="s" s="6">
        <v>18</v>
      </c>
      <c r="C164" s="7">
        <v>14.93</v>
      </c>
      <c r="D164" s="7">
        <v>0</v>
      </c>
      <c r="E164" s="7">
        <v>20.77</v>
      </c>
      <c r="F164" s="7">
        <v>20.77</v>
      </c>
      <c r="G164" s="7">
        <v>20.77</v>
      </c>
      <c r="H164" s="7"/>
      <c r="I164" s="8">
        <f>IF(C164=E164,0,1)</f>
        <v>1</v>
      </c>
      <c r="J164" s="9">
        <v>2254863838</v>
      </c>
      <c r="K164" s="9">
        <f>J164*C164/1000</f>
        <v>33665117.10134</v>
      </c>
      <c r="L164" s="9"/>
      <c r="M164" s="9">
        <f>J164</f>
        <v>2254863838</v>
      </c>
      <c r="N164" s="9">
        <v>39849419</v>
      </c>
      <c r="O164" s="9">
        <v>3566269</v>
      </c>
      <c r="P164" s="9">
        <v>44053750</v>
      </c>
      <c r="Q164" s="9">
        <f>N164+O164+P164</f>
        <v>87469438</v>
      </c>
      <c r="R164" s="9">
        <v>2342333276</v>
      </c>
      <c r="S164" s="10">
        <v>96.2657</v>
      </c>
      <c r="T164" s="10">
        <v>3.7343</v>
      </c>
      <c r="U164" s="115"/>
      <c r="V164" s="53"/>
      <c r="W164" s="11"/>
      <c r="X164" s="11"/>
      <c r="Y164" s="11"/>
      <c r="Z164" s="11"/>
      <c r="AA164" s="11"/>
      <c r="AB164" s="11"/>
      <c r="AC164" s="11"/>
      <c r="AD164" s="11"/>
    </row>
    <row r="165" ht="15" customHeight="1">
      <c r="A165" t="s" s="6">
        <v>144</v>
      </c>
      <c r="B165" t="s" s="6">
        <v>18</v>
      </c>
      <c r="C165" s="7">
        <v>14.91</v>
      </c>
      <c r="D165" s="7">
        <v>0</v>
      </c>
      <c r="E165" s="7">
        <v>25.06</v>
      </c>
      <c r="F165" s="7">
        <v>25.06</v>
      </c>
      <c r="G165" s="7">
        <v>25.06</v>
      </c>
      <c r="H165" s="7"/>
      <c r="I165" s="8">
        <f>IF(C165=E165,0,1)</f>
        <v>1</v>
      </c>
      <c r="J165" s="9">
        <v>1470528512</v>
      </c>
      <c r="K165" s="9">
        <f>J165*C165/1000</f>
        <v>21925580.11392</v>
      </c>
      <c r="L165" s="9"/>
      <c r="M165" s="9">
        <f>J165</f>
        <v>1470528512</v>
      </c>
      <c r="N165" s="9">
        <v>79394780</v>
      </c>
      <c r="O165" s="9">
        <v>102999925</v>
      </c>
      <c r="P165" s="9">
        <v>134054941</v>
      </c>
      <c r="Q165" s="9">
        <f>N165+O165+P165</f>
        <v>316449646</v>
      </c>
      <c r="R165" s="9">
        <v>1786978158</v>
      </c>
      <c r="S165" s="10">
        <v>82.2914</v>
      </c>
      <c r="T165" s="10">
        <v>17.7086</v>
      </c>
      <c r="U165" s="115"/>
      <c r="V165" s="53"/>
      <c r="W165" s="11"/>
      <c r="X165" s="11"/>
      <c r="Y165" s="11"/>
      <c r="Z165" s="11"/>
      <c r="AA165" s="11"/>
      <c r="AB165" s="11"/>
      <c r="AC165" s="11"/>
      <c r="AD165" s="11"/>
    </row>
    <row r="166" ht="15" customHeight="1">
      <c r="A166" t="s" s="6">
        <v>242</v>
      </c>
      <c r="B166" t="s" s="6">
        <v>18</v>
      </c>
      <c r="C166" s="7">
        <v>14.86</v>
      </c>
      <c r="D166" s="7">
        <v>0</v>
      </c>
      <c r="E166" s="7">
        <v>14.86</v>
      </c>
      <c r="F166" s="7">
        <v>14.86</v>
      </c>
      <c r="G166" s="7">
        <v>14.86</v>
      </c>
      <c r="H166" s="7"/>
      <c r="I166" s="8">
        <f>IF(C166=E166,0,1)</f>
        <v>0</v>
      </c>
      <c r="J166" s="9">
        <v>1349084781</v>
      </c>
      <c r="K166" s="9">
        <f>J166*C166/1000</f>
        <v>20047399.84566</v>
      </c>
      <c r="L166" s="9"/>
      <c r="M166" s="9">
        <f>J166</f>
        <v>1349084781</v>
      </c>
      <c r="N166" s="9">
        <v>266743811</v>
      </c>
      <c r="O166" s="9">
        <v>14365300</v>
      </c>
      <c r="P166" s="9">
        <v>61255590</v>
      </c>
      <c r="Q166" s="9">
        <f>N166+O166+P166</f>
        <v>342364701</v>
      </c>
      <c r="R166" s="9">
        <v>1691449482</v>
      </c>
      <c r="S166" s="10">
        <v>79.7591</v>
      </c>
      <c r="T166" s="10">
        <v>20.2409</v>
      </c>
      <c r="U166" s="115"/>
      <c r="V166" s="53"/>
      <c r="W166" s="11"/>
      <c r="X166" s="11"/>
      <c r="Y166" s="11"/>
      <c r="Z166" s="11"/>
      <c r="AA166" s="11"/>
      <c r="AB166" s="11"/>
      <c r="AC166" s="11"/>
      <c r="AD166" s="11"/>
    </row>
    <row r="167" ht="15" customHeight="1">
      <c r="A167" t="s" s="6">
        <v>440</v>
      </c>
      <c r="B167" t="s" s="6">
        <v>18</v>
      </c>
      <c r="C167" s="7">
        <v>14.86</v>
      </c>
      <c r="D167" s="7">
        <v>0</v>
      </c>
      <c r="E167" s="7">
        <v>14.86</v>
      </c>
      <c r="F167" s="7">
        <v>14.86</v>
      </c>
      <c r="G167" s="7">
        <v>14.86</v>
      </c>
      <c r="H167" s="7"/>
      <c r="I167" s="8">
        <f>IF(C167=E167,0,1)</f>
        <v>0</v>
      </c>
      <c r="J167" s="9">
        <v>450466617</v>
      </c>
      <c r="K167" s="9">
        <f>J167*C167/1000</f>
        <v>6693933.92862</v>
      </c>
      <c r="L167" s="9"/>
      <c r="M167" s="9">
        <f>J167</f>
        <v>450466617</v>
      </c>
      <c r="N167" s="9">
        <v>17283764</v>
      </c>
      <c r="O167" s="9">
        <v>14749220</v>
      </c>
      <c r="P167" s="9">
        <v>34849421</v>
      </c>
      <c r="Q167" s="9">
        <f>N167+O167+P167</f>
        <v>66882405</v>
      </c>
      <c r="R167" s="9">
        <v>517349022</v>
      </c>
      <c r="S167" s="10">
        <v>87.07210000000001</v>
      </c>
      <c r="T167" s="10">
        <v>12.9279</v>
      </c>
      <c r="U167" s="115"/>
      <c r="V167" s="53"/>
      <c r="W167" s="11"/>
      <c r="X167" s="11"/>
      <c r="Y167" s="11"/>
      <c r="Z167" s="11"/>
      <c r="AA167" s="11"/>
      <c r="AB167" s="11"/>
      <c r="AC167" s="11"/>
      <c r="AD167" s="11"/>
    </row>
    <row r="168" ht="15" customHeight="1">
      <c r="A168" t="s" s="6">
        <v>642</v>
      </c>
      <c r="B168" t="s" s="6">
        <v>18</v>
      </c>
      <c r="C168" s="7">
        <v>14.84</v>
      </c>
      <c r="D168" s="7">
        <v>0</v>
      </c>
      <c r="E168" s="7">
        <v>14.84</v>
      </c>
      <c r="F168" s="7">
        <v>14.84</v>
      </c>
      <c r="G168" s="7">
        <v>14.84</v>
      </c>
      <c r="H168" s="7"/>
      <c r="I168" s="8">
        <f>IF(C168=E168,0,1)</f>
        <v>0</v>
      </c>
      <c r="J168" s="9">
        <v>89305800</v>
      </c>
      <c r="K168" s="9">
        <f>J168*C168/1000</f>
        <v>1325298.072</v>
      </c>
      <c r="L168" s="9"/>
      <c r="M168" s="9">
        <f>J168</f>
        <v>89305800</v>
      </c>
      <c r="N168" s="9">
        <v>2751170</v>
      </c>
      <c r="O168" s="9">
        <v>284500</v>
      </c>
      <c r="P168" s="9">
        <v>2839877</v>
      </c>
      <c r="Q168" s="9">
        <f>N168+O168+P168</f>
        <v>5875547</v>
      </c>
      <c r="R168" s="9">
        <v>95181347</v>
      </c>
      <c r="S168" s="10">
        <v>93.827</v>
      </c>
      <c r="T168" s="10">
        <v>6.173</v>
      </c>
      <c r="U168" s="115"/>
      <c r="V168" s="53"/>
      <c r="W168" s="11"/>
      <c r="X168" s="11"/>
      <c r="Y168" s="11"/>
      <c r="Z168" s="11"/>
      <c r="AA168" s="11"/>
      <c r="AB168" s="11"/>
      <c r="AC168" s="11"/>
      <c r="AD168" s="11"/>
    </row>
    <row r="169" ht="15" customHeight="1">
      <c r="A169" t="s" s="6">
        <v>506</v>
      </c>
      <c r="B169" t="s" s="6">
        <v>18</v>
      </c>
      <c r="C169" s="7">
        <v>14.83</v>
      </c>
      <c r="D169" s="7">
        <v>0</v>
      </c>
      <c r="E169" s="7">
        <v>20.29</v>
      </c>
      <c r="F169" s="7">
        <v>20.29</v>
      </c>
      <c r="G169" s="7">
        <v>20.29</v>
      </c>
      <c r="H169" s="7"/>
      <c r="I169" s="8">
        <f>IF(C169=E169,0,1)</f>
        <v>1</v>
      </c>
      <c r="J169" s="9">
        <v>1943888758</v>
      </c>
      <c r="K169" s="9">
        <f>J169*C169/1000</f>
        <v>28827870.28114</v>
      </c>
      <c r="L169" s="9"/>
      <c r="M169" s="9">
        <f>J169</f>
        <v>1943888758</v>
      </c>
      <c r="N169" s="9">
        <v>423273370</v>
      </c>
      <c r="O169" s="9">
        <v>125419400</v>
      </c>
      <c r="P169" s="9">
        <v>41439760</v>
      </c>
      <c r="Q169" s="9">
        <f>N169+O169+P169</f>
        <v>590132530</v>
      </c>
      <c r="R169" s="9">
        <v>2534021288</v>
      </c>
      <c r="S169" s="10">
        <v>76.7116</v>
      </c>
      <c r="T169" s="10">
        <v>23.2884</v>
      </c>
      <c r="U169" s="115"/>
      <c r="V169" s="53"/>
      <c r="W169" s="11"/>
      <c r="X169" s="11"/>
      <c r="Y169" s="11"/>
      <c r="Z169" s="11"/>
      <c r="AA169" s="11"/>
      <c r="AB169" s="11"/>
      <c r="AC169" s="11"/>
      <c r="AD169" s="11"/>
    </row>
    <row r="170" ht="15" customHeight="1">
      <c r="A170" t="s" s="6">
        <v>686</v>
      </c>
      <c r="B170" t="s" s="6">
        <v>18</v>
      </c>
      <c r="C170" s="7">
        <v>14.83</v>
      </c>
      <c r="D170" s="7">
        <v>0</v>
      </c>
      <c r="E170" s="7">
        <v>28.99</v>
      </c>
      <c r="F170" s="7">
        <v>28.99</v>
      </c>
      <c r="G170" s="7">
        <v>28.99</v>
      </c>
      <c r="H170" s="7"/>
      <c r="I170" s="8">
        <f>IF(C170=E170,0,1)</f>
        <v>1</v>
      </c>
      <c r="J170" s="9">
        <v>4283363617</v>
      </c>
      <c r="K170" s="9">
        <f>J170*C170/1000</f>
        <v>63522282.44011</v>
      </c>
      <c r="L170" s="9"/>
      <c r="M170" s="9">
        <f>J170</f>
        <v>4283363617</v>
      </c>
      <c r="N170" s="9">
        <v>556387365</v>
      </c>
      <c r="O170" s="9">
        <v>117194550</v>
      </c>
      <c r="P170" s="9">
        <v>122267730</v>
      </c>
      <c r="Q170" s="9">
        <f>N170+O170+P170</f>
        <v>795849645</v>
      </c>
      <c r="R170" s="9">
        <v>5079213262</v>
      </c>
      <c r="S170" s="10">
        <v>84.3312</v>
      </c>
      <c r="T170" s="10">
        <v>15.6688</v>
      </c>
      <c r="U170" s="115"/>
      <c r="V170" s="53"/>
      <c r="W170" s="11"/>
      <c r="X170" s="11"/>
      <c r="Y170" s="11"/>
      <c r="Z170" s="11"/>
      <c r="AA170" s="11"/>
      <c r="AB170" s="11"/>
      <c r="AC170" s="11"/>
      <c r="AD170" s="11"/>
    </row>
    <row r="171" ht="15" customHeight="1">
      <c r="A171" t="s" s="6">
        <v>82</v>
      </c>
      <c r="B171" t="s" s="6">
        <v>18</v>
      </c>
      <c r="C171" s="7">
        <v>14.79</v>
      </c>
      <c r="D171" s="7">
        <v>0</v>
      </c>
      <c r="E171" s="7">
        <v>14.79</v>
      </c>
      <c r="F171" s="7">
        <v>14.79</v>
      </c>
      <c r="G171" s="7">
        <v>14.79</v>
      </c>
      <c r="H171" s="7"/>
      <c r="I171" s="8">
        <f>IF(C171=E171,0,1)</f>
        <v>0</v>
      </c>
      <c r="J171" s="9">
        <v>162862960</v>
      </c>
      <c r="K171" s="9">
        <f>J171*C171/1000</f>
        <v>2408743.1784</v>
      </c>
      <c r="L171" s="9"/>
      <c r="M171" s="9">
        <f>J171</f>
        <v>162862960</v>
      </c>
      <c r="N171" s="9">
        <v>7572226</v>
      </c>
      <c r="O171" s="9">
        <v>3668100</v>
      </c>
      <c r="P171" s="9">
        <v>51298303</v>
      </c>
      <c r="Q171" s="9">
        <f>N171+O171+P171</f>
        <v>62538629</v>
      </c>
      <c r="R171" s="9">
        <v>225401589</v>
      </c>
      <c r="S171" s="10">
        <v>72.2546</v>
      </c>
      <c r="T171" s="10">
        <v>27.7454</v>
      </c>
      <c r="U171" s="115"/>
      <c r="V171" s="53"/>
      <c r="W171" s="11"/>
      <c r="X171" s="11"/>
      <c r="Y171" s="11"/>
      <c r="Z171" s="11"/>
      <c r="AA171" s="11"/>
      <c r="AB171" s="11"/>
      <c r="AC171" s="11"/>
      <c r="AD171" s="11"/>
    </row>
    <row r="172" ht="15" customHeight="1">
      <c r="A172" t="s" s="6">
        <v>150</v>
      </c>
      <c r="B172" t="s" s="6">
        <v>18</v>
      </c>
      <c r="C172" s="7">
        <v>14.76</v>
      </c>
      <c r="D172" s="7">
        <v>0</v>
      </c>
      <c r="E172" s="7">
        <v>14.76</v>
      </c>
      <c r="F172" s="7">
        <v>14.76</v>
      </c>
      <c r="G172" s="7">
        <v>14.76</v>
      </c>
      <c r="H172" s="7"/>
      <c r="I172" s="8">
        <f>IF(C172=E172,0,1)</f>
        <v>0</v>
      </c>
      <c r="J172" s="9">
        <v>6273795195</v>
      </c>
      <c r="K172" s="9">
        <f>J172*C172/1000</f>
        <v>92601217.0782</v>
      </c>
      <c r="L172" s="9"/>
      <c r="M172" s="9">
        <f>J172</f>
        <v>6273795195</v>
      </c>
      <c r="N172" s="9">
        <v>467433969</v>
      </c>
      <c r="O172" s="9">
        <v>26535600</v>
      </c>
      <c r="P172" s="9">
        <v>59116970</v>
      </c>
      <c r="Q172" s="9">
        <f>N172+O172+P172</f>
        <v>553086539</v>
      </c>
      <c r="R172" s="9">
        <v>6826881734</v>
      </c>
      <c r="S172" s="10">
        <v>91.8984</v>
      </c>
      <c r="T172" s="10">
        <v>8.101599999999999</v>
      </c>
      <c r="U172" s="115"/>
      <c r="V172" s="53"/>
      <c r="W172" s="11"/>
      <c r="X172" s="11"/>
      <c r="Y172" s="11"/>
      <c r="Z172" s="11"/>
      <c r="AA172" s="11"/>
      <c r="AB172" s="11"/>
      <c r="AC172" s="11"/>
      <c r="AD172" s="11"/>
    </row>
    <row r="173" ht="15" customHeight="1">
      <c r="A173" t="s" s="6">
        <v>264</v>
      </c>
      <c r="B173" t="s" s="6">
        <v>18</v>
      </c>
      <c r="C173" s="7">
        <v>14.7</v>
      </c>
      <c r="D173" s="7">
        <v>0</v>
      </c>
      <c r="E173" s="7">
        <v>14.7</v>
      </c>
      <c r="F173" s="7">
        <v>14.7</v>
      </c>
      <c r="G173" s="7">
        <v>14.7</v>
      </c>
      <c r="H173" s="7"/>
      <c r="I173" s="8">
        <f>IF(C173=E173,0,1)</f>
        <v>0</v>
      </c>
      <c r="J173" s="9">
        <v>272713075</v>
      </c>
      <c r="K173" s="9">
        <f>J173*C173/1000</f>
        <v>4008882.2025</v>
      </c>
      <c r="L173" s="9"/>
      <c r="M173" s="9">
        <f>J173</f>
        <v>272713075</v>
      </c>
      <c r="N173" s="9">
        <v>14099466</v>
      </c>
      <c r="O173" s="9">
        <v>2235100</v>
      </c>
      <c r="P173" s="9">
        <v>11347797</v>
      </c>
      <c r="Q173" s="9">
        <f>N173+O173+P173</f>
        <v>27682363</v>
      </c>
      <c r="R173" s="9">
        <v>300395438</v>
      </c>
      <c r="S173" s="10">
        <v>90.7847</v>
      </c>
      <c r="T173" s="10">
        <v>9.215299999999999</v>
      </c>
      <c r="U173" s="115"/>
      <c r="V173" s="53"/>
      <c r="W173" s="11"/>
      <c r="X173" s="11"/>
      <c r="Y173" s="11"/>
      <c r="Z173" s="11"/>
      <c r="AA173" s="11"/>
      <c r="AB173" s="11"/>
      <c r="AC173" s="11"/>
      <c r="AD173" s="11"/>
    </row>
    <row r="174" ht="15" customHeight="1">
      <c r="A174" t="s" s="6">
        <v>594</v>
      </c>
      <c r="B174" t="s" s="6">
        <v>18</v>
      </c>
      <c r="C174" s="7">
        <v>14.7</v>
      </c>
      <c r="D174" s="7">
        <v>0</v>
      </c>
      <c r="E174" s="7">
        <v>14.7</v>
      </c>
      <c r="F174" s="7">
        <v>14.7</v>
      </c>
      <c r="G174" s="7">
        <v>14.7</v>
      </c>
      <c r="H174" s="7"/>
      <c r="I174" s="8">
        <f>IF(C174=E174,0,1)</f>
        <v>0</v>
      </c>
      <c r="J174" s="9">
        <v>393762700</v>
      </c>
      <c r="K174" s="9">
        <f>J174*C174/1000</f>
        <v>5788311.69</v>
      </c>
      <c r="L174" s="9"/>
      <c r="M174" s="9">
        <f>J174</f>
        <v>393762700</v>
      </c>
      <c r="N174" s="9">
        <v>25049582</v>
      </c>
      <c r="O174" s="9">
        <v>6321200</v>
      </c>
      <c r="P174" s="9">
        <v>13584201</v>
      </c>
      <c r="Q174" s="9">
        <f>N174+O174+P174</f>
        <v>44954983</v>
      </c>
      <c r="R174" s="9">
        <v>438717683</v>
      </c>
      <c r="S174" s="10">
        <v>89.7531</v>
      </c>
      <c r="T174" s="10">
        <v>10.2469</v>
      </c>
      <c r="U174" s="115"/>
      <c r="V174" s="53"/>
      <c r="W174" s="11"/>
      <c r="X174" s="11"/>
      <c r="Y174" s="11"/>
      <c r="Z174" s="11"/>
      <c r="AA174" s="11"/>
      <c r="AB174" s="11"/>
      <c r="AC174" s="11"/>
      <c r="AD174" s="11"/>
    </row>
    <row r="175" ht="15" customHeight="1">
      <c r="A175" t="s" s="6">
        <v>524</v>
      </c>
      <c r="B175" t="s" s="6">
        <v>18</v>
      </c>
      <c r="C175" s="7">
        <v>14.62</v>
      </c>
      <c r="D175" s="7">
        <v>14.62</v>
      </c>
      <c r="E175" s="7">
        <v>14.62</v>
      </c>
      <c r="F175" s="7">
        <v>14.62</v>
      </c>
      <c r="G175" s="7">
        <v>14.62</v>
      </c>
      <c r="H175" s="7"/>
      <c r="I175" s="8">
        <f>IF(C175=E175,0,1)</f>
        <v>0</v>
      </c>
      <c r="J175" s="9">
        <v>1097340250</v>
      </c>
      <c r="K175" s="9">
        <f>J175*C175/1000</f>
        <v>16043114.455</v>
      </c>
      <c r="L175" s="9"/>
      <c r="M175" s="9">
        <f>J175</f>
        <v>1097340250</v>
      </c>
      <c r="N175" s="9">
        <v>109955420</v>
      </c>
      <c r="O175" s="9">
        <v>45062930</v>
      </c>
      <c r="P175" s="9">
        <v>20311341</v>
      </c>
      <c r="Q175" s="9">
        <f>N175+O175+P175</f>
        <v>175329691</v>
      </c>
      <c r="R175" s="9">
        <v>1272780341</v>
      </c>
      <c r="S175" s="10">
        <v>86.2247</v>
      </c>
      <c r="T175" s="10">
        <v>13.7753</v>
      </c>
      <c r="U175" s="115"/>
      <c r="V175" s="53"/>
      <c r="W175" s="11"/>
      <c r="X175" s="11"/>
      <c r="Y175" s="11"/>
      <c r="Z175" s="11"/>
      <c r="AA175" s="11"/>
      <c r="AB175" s="11"/>
      <c r="AC175" s="11"/>
      <c r="AD175" s="11"/>
    </row>
    <row r="176" ht="15" customHeight="1">
      <c r="A176" t="s" s="6">
        <v>34</v>
      </c>
      <c r="B176" t="s" s="6">
        <v>18</v>
      </c>
      <c r="C176" s="7">
        <v>14.6</v>
      </c>
      <c r="D176" s="7">
        <v>0</v>
      </c>
      <c r="E176" s="7">
        <v>29.29</v>
      </c>
      <c r="F176" s="7">
        <v>29.29</v>
      </c>
      <c r="G176" s="7">
        <v>29.29</v>
      </c>
      <c r="H176" s="7"/>
      <c r="I176" s="8">
        <f>IF(C176=E176,0,1)</f>
        <v>1</v>
      </c>
      <c r="J176" s="9">
        <v>7986757090</v>
      </c>
      <c r="K176" s="9">
        <f>J176*C176/1000</f>
        <v>116606653.514</v>
      </c>
      <c r="L176" s="9"/>
      <c r="M176" s="9">
        <f>J176</f>
        <v>7986757090</v>
      </c>
      <c r="N176" s="9">
        <v>625781847</v>
      </c>
      <c r="O176" s="9">
        <v>726997300</v>
      </c>
      <c r="P176" s="9">
        <v>319029130</v>
      </c>
      <c r="Q176" s="9">
        <f>N176+O176+P176</f>
        <v>1671808277</v>
      </c>
      <c r="R176" s="9">
        <v>9658565367</v>
      </c>
      <c r="S176" s="10">
        <v>82.6909</v>
      </c>
      <c r="T176" s="10">
        <v>17.3091</v>
      </c>
      <c r="U176" s="115"/>
      <c r="V176" s="53"/>
      <c r="W176" s="11"/>
      <c r="X176" s="11"/>
      <c r="Y176" s="11"/>
      <c r="Z176" s="11"/>
      <c r="AA176" s="11"/>
      <c r="AB176" s="11"/>
      <c r="AC176" s="11"/>
      <c r="AD176" s="11"/>
    </row>
    <row r="177" ht="15" customHeight="1">
      <c r="A177" t="s" s="6">
        <v>306</v>
      </c>
      <c r="B177" t="s" s="6">
        <v>18</v>
      </c>
      <c r="C177" s="7">
        <v>14.58</v>
      </c>
      <c r="D177" s="7">
        <v>0</v>
      </c>
      <c r="E177" s="7">
        <v>14.58</v>
      </c>
      <c r="F177" s="7">
        <v>14.58</v>
      </c>
      <c r="G177" s="7">
        <v>14.58</v>
      </c>
      <c r="H177" s="7"/>
      <c r="I177" s="8">
        <f>IF(C177=E177,0,1)</f>
        <v>0</v>
      </c>
      <c r="J177" s="9">
        <v>2225330448</v>
      </c>
      <c r="K177" s="9">
        <f>J177*C177/1000</f>
        <v>32445317.93184</v>
      </c>
      <c r="L177" s="9"/>
      <c r="M177" s="9">
        <f>J177</f>
        <v>2225330448</v>
      </c>
      <c r="N177" s="9">
        <v>244572265</v>
      </c>
      <c r="O177" s="9">
        <v>20045100</v>
      </c>
      <c r="P177" s="9">
        <v>79544990</v>
      </c>
      <c r="Q177" s="9">
        <f>N177+O177+P177</f>
        <v>344162355</v>
      </c>
      <c r="R177" s="9">
        <v>2569492803</v>
      </c>
      <c r="S177" s="10">
        <v>86.6058</v>
      </c>
      <c r="T177" s="10">
        <v>13.3942</v>
      </c>
      <c r="U177" s="115"/>
      <c r="V177" s="53"/>
      <c r="W177" s="11"/>
      <c r="X177" s="11"/>
      <c r="Y177" s="11"/>
      <c r="Z177" s="11"/>
      <c r="AA177" s="11"/>
      <c r="AB177" s="11"/>
      <c r="AC177" s="11"/>
      <c r="AD177" s="11"/>
    </row>
    <row r="178" ht="15" customHeight="1">
      <c r="A178" t="s" s="6">
        <v>692</v>
      </c>
      <c r="B178" t="s" s="6">
        <v>18</v>
      </c>
      <c r="C178" s="7">
        <v>14.56</v>
      </c>
      <c r="D178" s="7">
        <v>0</v>
      </c>
      <c r="E178" s="7">
        <v>14.56</v>
      </c>
      <c r="F178" s="7">
        <v>14.56</v>
      </c>
      <c r="G178" s="7">
        <v>14.56</v>
      </c>
      <c r="H178" s="7"/>
      <c r="I178" s="8">
        <f>IF(C178=E178,0,1)</f>
        <v>0</v>
      </c>
      <c r="J178" s="9">
        <v>1816440717</v>
      </c>
      <c r="K178" s="9">
        <f>J178*C178/1000</f>
        <v>26447376.83952</v>
      </c>
      <c r="L178" s="9"/>
      <c r="M178" s="9">
        <f>J178</f>
        <v>1816440717</v>
      </c>
      <c r="N178" s="9">
        <v>101920205</v>
      </c>
      <c r="O178" s="9">
        <v>25329423</v>
      </c>
      <c r="P178" s="9">
        <v>87017006</v>
      </c>
      <c r="Q178" s="9">
        <f>N178+O178+P178</f>
        <v>214266634</v>
      </c>
      <c r="R178" s="9">
        <v>2030707351</v>
      </c>
      <c r="S178" s="10">
        <v>89.4487</v>
      </c>
      <c r="T178" s="10">
        <v>10.5513</v>
      </c>
      <c r="U178" s="115"/>
      <c r="V178" s="53"/>
      <c r="W178" s="11"/>
      <c r="X178" s="11"/>
      <c r="Y178" s="11"/>
      <c r="Z178" s="11"/>
      <c r="AA178" s="11"/>
      <c r="AB178" s="11"/>
      <c r="AC178" s="11"/>
      <c r="AD178" s="11"/>
    </row>
    <row r="179" ht="15" customHeight="1">
      <c r="A179" t="s" s="6">
        <v>214</v>
      </c>
      <c r="B179" t="s" s="6">
        <v>18</v>
      </c>
      <c r="C179" s="7">
        <v>14.52</v>
      </c>
      <c r="D179" s="7">
        <v>0</v>
      </c>
      <c r="E179" s="7">
        <v>18.84</v>
      </c>
      <c r="F179" s="7">
        <v>18.84</v>
      </c>
      <c r="G179" s="7">
        <v>18.84</v>
      </c>
      <c r="H179" s="7"/>
      <c r="I179" s="8">
        <f>IF(C179=E179,0,1)</f>
        <v>1</v>
      </c>
      <c r="J179" s="9">
        <v>2847822608</v>
      </c>
      <c r="K179" s="9">
        <f>J179*C179/1000</f>
        <v>41350384.26816</v>
      </c>
      <c r="L179" s="9"/>
      <c r="M179" s="9">
        <f>J179</f>
        <v>2847822608</v>
      </c>
      <c r="N179" s="9">
        <v>566535392</v>
      </c>
      <c r="O179" s="9">
        <v>73277800</v>
      </c>
      <c r="P179" s="9">
        <v>135774130</v>
      </c>
      <c r="Q179" s="9">
        <f>N179+O179+P179</f>
        <v>775587322</v>
      </c>
      <c r="R179" s="9">
        <v>3623409930</v>
      </c>
      <c r="S179" s="10">
        <v>78.5951</v>
      </c>
      <c r="T179" s="10">
        <v>21.4049</v>
      </c>
      <c r="U179" s="115"/>
      <c r="V179" s="53"/>
      <c r="W179" s="11"/>
      <c r="X179" s="11"/>
      <c r="Y179" s="11"/>
      <c r="Z179" s="11"/>
      <c r="AA179" s="11"/>
      <c r="AB179" s="11"/>
      <c r="AC179" s="11"/>
      <c r="AD179" s="11"/>
    </row>
    <row r="180" ht="15" customHeight="1">
      <c r="A180" t="s" s="6">
        <v>552</v>
      </c>
      <c r="B180" t="s" s="6">
        <v>18</v>
      </c>
      <c r="C180" s="7">
        <v>14.49</v>
      </c>
      <c r="D180" s="7">
        <v>0</v>
      </c>
      <c r="E180" s="7">
        <v>14.49</v>
      </c>
      <c r="F180" s="7">
        <v>14.49</v>
      </c>
      <c r="G180" s="7">
        <v>14.49</v>
      </c>
      <c r="H180" s="7"/>
      <c r="I180" s="8">
        <f>IF(C180=E180,0,1)</f>
        <v>0</v>
      </c>
      <c r="J180" s="9">
        <v>235187676</v>
      </c>
      <c r="K180" s="9">
        <f>J180*C180/1000</f>
        <v>3407869.42524</v>
      </c>
      <c r="L180" s="9"/>
      <c r="M180" s="9">
        <f>J180</f>
        <v>235187676</v>
      </c>
      <c r="N180" s="9">
        <v>27109921</v>
      </c>
      <c r="O180" s="9">
        <v>11049665</v>
      </c>
      <c r="P180" s="9">
        <v>31720990</v>
      </c>
      <c r="Q180" s="9">
        <f>N180+O180+P180</f>
        <v>69880576</v>
      </c>
      <c r="R180" s="9">
        <v>305068252</v>
      </c>
      <c r="S180" s="10">
        <v>77.09350000000001</v>
      </c>
      <c r="T180" s="10">
        <v>22.9065</v>
      </c>
      <c r="U180" s="115"/>
      <c r="V180" s="53"/>
      <c r="W180" s="11"/>
      <c r="X180" s="11"/>
      <c r="Y180" s="11"/>
      <c r="Z180" s="11"/>
      <c r="AA180" s="11"/>
      <c r="AB180" s="11"/>
      <c r="AC180" s="11"/>
      <c r="AD180" s="11"/>
    </row>
    <row r="181" ht="15" customHeight="1">
      <c r="A181" t="s" s="6">
        <v>248</v>
      </c>
      <c r="B181" t="s" s="6">
        <v>18</v>
      </c>
      <c r="C181" s="7">
        <v>14.47</v>
      </c>
      <c r="D181" s="7">
        <v>0</v>
      </c>
      <c r="E181" s="7">
        <v>14.47</v>
      </c>
      <c r="F181" s="7">
        <v>14.47</v>
      </c>
      <c r="G181" s="7">
        <v>14.47</v>
      </c>
      <c r="H181" s="7"/>
      <c r="I181" s="8">
        <f>IF(C181=E181,0,1)</f>
        <v>0</v>
      </c>
      <c r="J181" s="9">
        <v>1147095764</v>
      </c>
      <c r="K181" s="9">
        <f>J181*C181/1000</f>
        <v>16598475.70508</v>
      </c>
      <c r="L181" s="9"/>
      <c r="M181" s="9">
        <f>J181</f>
        <v>1147095764</v>
      </c>
      <c r="N181" s="9">
        <v>30924543</v>
      </c>
      <c r="O181" s="9">
        <v>25506700</v>
      </c>
      <c r="P181" s="9">
        <v>24969980</v>
      </c>
      <c r="Q181" s="9">
        <f>N181+O181+P181</f>
        <v>81401223</v>
      </c>
      <c r="R181" s="9">
        <v>1228496987</v>
      </c>
      <c r="S181" s="10">
        <v>93.37390000000001</v>
      </c>
      <c r="T181" s="10">
        <v>6.6261</v>
      </c>
      <c r="U181" s="115"/>
      <c r="V181" s="53"/>
      <c r="W181" s="11"/>
      <c r="X181" s="11"/>
      <c r="Y181" s="11"/>
      <c r="Z181" s="11"/>
      <c r="AA181" s="11"/>
      <c r="AB181" s="11"/>
      <c r="AC181" s="11"/>
      <c r="AD181" s="11"/>
    </row>
    <row r="182" ht="15" customHeight="1">
      <c r="A182" t="s" s="6">
        <v>630</v>
      </c>
      <c r="B182" t="s" s="6">
        <v>18</v>
      </c>
      <c r="C182" s="7">
        <v>14.46</v>
      </c>
      <c r="D182" s="7">
        <v>0</v>
      </c>
      <c r="E182" s="7">
        <v>19.22</v>
      </c>
      <c r="F182" s="7">
        <v>19.22</v>
      </c>
      <c r="G182" s="7">
        <v>19.22</v>
      </c>
      <c r="H182" s="7"/>
      <c r="I182" s="8">
        <f>IF(C182=E182,0,1)</f>
        <v>1</v>
      </c>
      <c r="J182" s="9">
        <v>4786612789</v>
      </c>
      <c r="K182" s="9">
        <f>J182*C182/1000</f>
        <v>69214420.92894</v>
      </c>
      <c r="L182" s="9"/>
      <c r="M182" s="9">
        <f>J182</f>
        <v>4786612789</v>
      </c>
      <c r="N182" s="9">
        <v>304300970</v>
      </c>
      <c r="O182" s="9">
        <v>211018441</v>
      </c>
      <c r="P182" s="9">
        <v>192581620</v>
      </c>
      <c r="Q182" s="9">
        <f>N182+O182+P182</f>
        <v>707901031</v>
      </c>
      <c r="R182" s="9">
        <v>5494513820</v>
      </c>
      <c r="S182" s="10">
        <v>87.11620000000001</v>
      </c>
      <c r="T182" s="10">
        <v>12.8838</v>
      </c>
      <c r="U182" s="115"/>
      <c r="V182" s="53"/>
      <c r="W182" s="11"/>
      <c r="X182" s="11"/>
      <c r="Y182" s="11"/>
      <c r="Z182" s="11"/>
      <c r="AA182" s="11"/>
      <c r="AB182" s="11"/>
      <c r="AC182" s="11"/>
      <c r="AD182" s="11"/>
    </row>
    <row r="183" ht="15" customHeight="1">
      <c r="A183" t="s" s="6">
        <v>48</v>
      </c>
      <c r="B183" t="s" s="6">
        <v>18</v>
      </c>
      <c r="C183" s="7">
        <v>14.45</v>
      </c>
      <c r="D183" s="7">
        <v>0</v>
      </c>
      <c r="E183" s="7">
        <v>21.13</v>
      </c>
      <c r="F183" s="7">
        <v>21.13</v>
      </c>
      <c r="G183" s="7">
        <v>21.13</v>
      </c>
      <c r="H183" s="7"/>
      <c r="I183" s="8">
        <f>IF(C183=E183,0,1)</f>
        <v>1</v>
      </c>
      <c r="J183" s="9">
        <v>4774753021</v>
      </c>
      <c r="K183" s="9">
        <f>J183*C183/1000</f>
        <v>68995181.15345</v>
      </c>
      <c r="L183" s="9"/>
      <c r="M183" s="9">
        <f>J183</f>
        <v>4774753021</v>
      </c>
      <c r="N183" s="9">
        <v>476755369</v>
      </c>
      <c r="O183" s="9">
        <v>240815826</v>
      </c>
      <c r="P183" s="9">
        <v>211348173</v>
      </c>
      <c r="Q183" s="9">
        <f>N183+O183+P183</f>
        <v>928919368</v>
      </c>
      <c r="R183" s="9">
        <v>5703672389</v>
      </c>
      <c r="S183" s="10">
        <v>83.7137</v>
      </c>
      <c r="T183" s="10">
        <v>16.2863</v>
      </c>
      <c r="U183" s="115"/>
      <c r="V183" s="53"/>
      <c r="W183" s="11"/>
      <c r="X183" s="11"/>
      <c r="Y183" s="11"/>
      <c r="Z183" s="11"/>
      <c r="AA183" s="11"/>
      <c r="AB183" s="11"/>
      <c r="AC183" s="11"/>
      <c r="AD183" s="11"/>
    </row>
    <row r="184" ht="15" customHeight="1">
      <c r="A184" t="s" s="6">
        <v>154</v>
      </c>
      <c r="B184" t="s" s="6">
        <v>18</v>
      </c>
      <c r="C184" s="7">
        <v>14.45</v>
      </c>
      <c r="D184" s="7">
        <v>0</v>
      </c>
      <c r="E184" s="7">
        <v>14.45</v>
      </c>
      <c r="F184" s="7">
        <v>14.45</v>
      </c>
      <c r="G184" s="7">
        <v>14.45</v>
      </c>
      <c r="H184" s="7"/>
      <c r="I184" s="8">
        <f>IF(C184=E184,0,1)</f>
        <v>0</v>
      </c>
      <c r="J184" s="9">
        <v>123137294</v>
      </c>
      <c r="K184" s="9">
        <f>J184*C184/1000</f>
        <v>1779333.8983</v>
      </c>
      <c r="L184" s="9"/>
      <c r="M184" s="9">
        <f>J184</f>
        <v>123137294</v>
      </c>
      <c r="N184" s="9">
        <v>10226613</v>
      </c>
      <c r="O184" s="9">
        <v>1608200</v>
      </c>
      <c r="P184" s="9">
        <v>6799280</v>
      </c>
      <c r="Q184" s="9">
        <f>N184+O184+P184</f>
        <v>18634093</v>
      </c>
      <c r="R184" s="9">
        <v>141771387</v>
      </c>
      <c r="S184" s="10">
        <v>86.8562</v>
      </c>
      <c r="T184" s="10">
        <v>13.1438</v>
      </c>
      <c r="U184" s="115"/>
      <c r="V184" s="53"/>
      <c r="W184" s="11"/>
      <c r="X184" s="11"/>
      <c r="Y184" s="11"/>
      <c r="Z184" s="11"/>
      <c r="AA184" s="11"/>
      <c r="AB184" s="11"/>
      <c r="AC184" s="11"/>
      <c r="AD184" s="11"/>
    </row>
    <row r="185" ht="15" customHeight="1">
      <c r="A185" t="s" s="6">
        <v>586</v>
      </c>
      <c r="B185" t="s" s="6">
        <v>18</v>
      </c>
      <c r="C185" s="7">
        <v>14.41</v>
      </c>
      <c r="D185" s="7">
        <v>0</v>
      </c>
      <c r="E185" s="7">
        <v>24.2</v>
      </c>
      <c r="F185" s="7">
        <v>24.2</v>
      </c>
      <c r="G185" s="7">
        <v>24.2</v>
      </c>
      <c r="H185" s="7"/>
      <c r="I185" s="8">
        <f>IF(C185=E185,0,1)</f>
        <v>1</v>
      </c>
      <c r="J185" s="9">
        <v>3861083827</v>
      </c>
      <c r="K185" s="9">
        <f>J185*C185/1000</f>
        <v>55638217.94707</v>
      </c>
      <c r="L185" s="9"/>
      <c r="M185" s="9">
        <f>J185</f>
        <v>3861083827</v>
      </c>
      <c r="N185" s="9">
        <v>522416001</v>
      </c>
      <c r="O185" s="9">
        <v>242954000</v>
      </c>
      <c r="P185" s="9">
        <v>189140330</v>
      </c>
      <c r="Q185" s="9">
        <f>N185+O185+P185</f>
        <v>954510331</v>
      </c>
      <c r="R185" s="9">
        <v>4815594158</v>
      </c>
      <c r="S185" s="10">
        <v>80.1788</v>
      </c>
      <c r="T185" s="10">
        <v>19.8212</v>
      </c>
      <c r="U185" s="115"/>
      <c r="V185" s="53"/>
      <c r="W185" s="11"/>
      <c r="X185" s="11"/>
      <c r="Y185" s="11"/>
      <c r="Z185" s="11"/>
      <c r="AA185" s="11"/>
      <c r="AB185" s="11"/>
      <c r="AC185" s="11"/>
      <c r="AD185" s="11"/>
    </row>
    <row r="186" ht="15" customHeight="1">
      <c r="A186" t="s" s="6">
        <v>542</v>
      </c>
      <c r="B186" t="s" s="6">
        <v>18</v>
      </c>
      <c r="C186" s="7">
        <v>14.4</v>
      </c>
      <c r="D186" s="7">
        <v>0</v>
      </c>
      <c r="E186" s="7">
        <v>14.4</v>
      </c>
      <c r="F186" s="7">
        <v>14.4</v>
      </c>
      <c r="G186" s="7">
        <v>14.4</v>
      </c>
      <c r="H186" s="7"/>
      <c r="I186" s="8">
        <f>IF(C186=E186,0,1)</f>
        <v>0</v>
      </c>
      <c r="J186" s="9">
        <v>70537665</v>
      </c>
      <c r="K186" s="9">
        <f>J186*C186/1000</f>
        <v>1015742.376</v>
      </c>
      <c r="L186" s="9"/>
      <c r="M186" s="9">
        <f>J186</f>
        <v>70537665</v>
      </c>
      <c r="N186" s="9">
        <v>655402</v>
      </c>
      <c r="O186" s="9">
        <v>770900</v>
      </c>
      <c r="P186" s="9">
        <v>4977733</v>
      </c>
      <c r="Q186" s="9">
        <f>N186+O186+P186</f>
        <v>6404035</v>
      </c>
      <c r="R186" s="9">
        <v>76941700</v>
      </c>
      <c r="S186" s="10">
        <v>91.6768</v>
      </c>
      <c r="T186" s="10">
        <v>8.3232</v>
      </c>
      <c r="U186" s="115"/>
      <c r="V186" s="53"/>
      <c r="W186" s="11"/>
      <c r="X186" s="11"/>
      <c r="Y186" s="11"/>
      <c r="Z186" s="11"/>
      <c r="AA186" s="11"/>
      <c r="AB186" s="11"/>
      <c r="AC186" s="11"/>
      <c r="AD186" s="11"/>
    </row>
    <row r="187" ht="15" customHeight="1">
      <c r="A187" t="s" s="6">
        <v>100</v>
      </c>
      <c r="B187" t="s" s="6">
        <v>18</v>
      </c>
      <c r="C187" s="7">
        <v>14.32</v>
      </c>
      <c r="D187" s="7">
        <v>0</v>
      </c>
      <c r="E187" s="7">
        <v>14.32</v>
      </c>
      <c r="F187" s="7">
        <v>14.32</v>
      </c>
      <c r="G187" s="7">
        <v>14.32</v>
      </c>
      <c r="H187" s="7"/>
      <c r="I187" s="8">
        <f>IF(C187=E187,0,1)</f>
        <v>0</v>
      </c>
      <c r="J187" s="9">
        <v>3263143898</v>
      </c>
      <c r="K187" s="9">
        <f>J187*C187/1000</f>
        <v>46728220.61936</v>
      </c>
      <c r="L187" s="9"/>
      <c r="M187" s="9">
        <f>J187</f>
        <v>3263143898</v>
      </c>
      <c r="N187" s="9">
        <v>239901202</v>
      </c>
      <c r="O187" s="9">
        <v>131440150</v>
      </c>
      <c r="P187" s="9">
        <v>107530240</v>
      </c>
      <c r="Q187" s="9">
        <f>N187+O187+P187</f>
        <v>478871592</v>
      </c>
      <c r="R187" s="9">
        <v>3742015490</v>
      </c>
      <c r="S187" s="10">
        <v>87.2028</v>
      </c>
      <c r="T187" s="10">
        <v>12.7972</v>
      </c>
      <c r="U187" s="115"/>
      <c r="V187" s="53"/>
      <c r="W187" s="11"/>
      <c r="X187" s="11"/>
      <c r="Y187" s="11"/>
      <c r="Z187" s="11"/>
      <c r="AA187" s="11"/>
      <c r="AB187" s="11"/>
      <c r="AC187" s="11"/>
      <c r="AD187" s="11"/>
    </row>
    <row r="188" ht="15" customHeight="1">
      <c r="A188" t="s" s="6">
        <v>168</v>
      </c>
      <c r="B188" t="s" s="6">
        <v>18</v>
      </c>
      <c r="C188" s="7">
        <v>14.29</v>
      </c>
      <c r="D188" s="7">
        <v>0</v>
      </c>
      <c r="E188" s="7">
        <v>26.17</v>
      </c>
      <c r="F188" s="7">
        <v>26.17</v>
      </c>
      <c r="G188" s="7">
        <v>26.17</v>
      </c>
      <c r="H188" s="7"/>
      <c r="I188" s="8">
        <f>IF(C188=E188,0,1)</f>
        <v>1</v>
      </c>
      <c r="J188" s="9">
        <v>1090346881</v>
      </c>
      <c r="K188" s="9">
        <f>J188*C188/1000</f>
        <v>15581056.92949</v>
      </c>
      <c r="L188" s="9"/>
      <c r="M188" s="9">
        <f>J188</f>
        <v>1090346881</v>
      </c>
      <c r="N188" s="9">
        <v>31582265</v>
      </c>
      <c r="O188" s="9">
        <v>32850353</v>
      </c>
      <c r="P188" s="9">
        <v>90441270</v>
      </c>
      <c r="Q188" s="9">
        <f>N188+O188+P188</f>
        <v>154873888</v>
      </c>
      <c r="R188" s="9">
        <v>1245220769</v>
      </c>
      <c r="S188" s="10">
        <v>87.5625</v>
      </c>
      <c r="T188" s="10">
        <v>12.4375</v>
      </c>
      <c r="U188" s="115"/>
      <c r="V188" s="53"/>
      <c r="W188" s="11"/>
      <c r="X188" s="11"/>
      <c r="Y188" s="11"/>
      <c r="Z188" s="11"/>
      <c r="AA188" s="11"/>
      <c r="AB188" s="11"/>
      <c r="AC188" s="11"/>
      <c r="AD188" s="11"/>
    </row>
    <row r="189" ht="15" customHeight="1">
      <c r="A189" t="s" s="6">
        <v>452</v>
      </c>
      <c r="B189" t="s" s="6">
        <v>18</v>
      </c>
      <c r="C189" s="7">
        <v>14.26</v>
      </c>
      <c r="D189" s="7">
        <v>0</v>
      </c>
      <c r="E189" s="7">
        <v>14.26</v>
      </c>
      <c r="F189" s="7">
        <v>14.26</v>
      </c>
      <c r="G189" s="7">
        <v>14.26</v>
      </c>
      <c r="H189" s="7"/>
      <c r="I189" s="8">
        <f>IF(C189=E189,0,1)</f>
        <v>0</v>
      </c>
      <c r="J189" s="9">
        <v>2467163870</v>
      </c>
      <c r="K189" s="9">
        <f>J189*C189/1000</f>
        <v>35181756.7862</v>
      </c>
      <c r="L189" s="9"/>
      <c r="M189" s="9">
        <f>J189</f>
        <v>2467163870</v>
      </c>
      <c r="N189" s="9">
        <v>204711915</v>
      </c>
      <c r="O189" s="9">
        <v>254536325</v>
      </c>
      <c r="P189" s="9">
        <v>87253410</v>
      </c>
      <c r="Q189" s="9">
        <f>N189+O189+P189</f>
        <v>546501650</v>
      </c>
      <c r="R189" s="9">
        <v>3013665520</v>
      </c>
      <c r="S189" s="10">
        <v>81.8659</v>
      </c>
      <c r="T189" s="10">
        <v>18.1341</v>
      </c>
      <c r="U189" s="115"/>
      <c r="V189" s="53"/>
      <c r="W189" s="11"/>
      <c r="X189" s="11"/>
      <c r="Y189" s="11"/>
      <c r="Z189" s="11"/>
      <c r="AA189" s="11"/>
      <c r="AB189" s="11"/>
      <c r="AC189" s="11"/>
      <c r="AD189" s="11"/>
    </row>
    <row r="190" ht="15" customHeight="1">
      <c r="A190" t="s" s="6">
        <v>478</v>
      </c>
      <c r="B190" t="s" s="6">
        <v>18</v>
      </c>
      <c r="C190" s="7">
        <v>14.15</v>
      </c>
      <c r="D190" s="7">
        <v>0</v>
      </c>
      <c r="E190" s="7">
        <v>14.15</v>
      </c>
      <c r="F190" s="7">
        <v>14.15</v>
      </c>
      <c r="G190" s="7">
        <v>14.15</v>
      </c>
      <c r="H190" s="7"/>
      <c r="I190" s="8">
        <f>IF(C190=E190,0,1)</f>
        <v>0</v>
      </c>
      <c r="J190" s="9">
        <v>2843842073</v>
      </c>
      <c r="K190" s="9">
        <f>J190*C190/1000</f>
        <v>40240365.33295</v>
      </c>
      <c r="L190" s="9"/>
      <c r="M190" s="9">
        <f>J190</f>
        <v>2843842073</v>
      </c>
      <c r="N190" s="9">
        <v>247637806</v>
      </c>
      <c r="O190" s="9">
        <v>93050500</v>
      </c>
      <c r="P190" s="9">
        <v>59252050</v>
      </c>
      <c r="Q190" s="9">
        <f>N190+O190+P190</f>
        <v>399940356</v>
      </c>
      <c r="R190" s="9">
        <v>3243782429</v>
      </c>
      <c r="S190" s="10">
        <v>87.67059999999999</v>
      </c>
      <c r="T190" s="10">
        <v>12.3294</v>
      </c>
      <c r="U190" s="115"/>
      <c r="V190" s="53"/>
      <c r="W190" s="11"/>
      <c r="X190" s="11"/>
      <c r="Y190" s="11"/>
      <c r="Z190" s="11"/>
      <c r="AA190" s="11"/>
      <c r="AB190" s="11"/>
      <c r="AC190" s="11"/>
      <c r="AD190" s="11"/>
    </row>
    <row r="191" ht="15" customHeight="1">
      <c r="A191" t="s" s="6">
        <v>558</v>
      </c>
      <c r="B191" t="s" s="6">
        <v>18</v>
      </c>
      <c r="C191" s="7">
        <v>14.11</v>
      </c>
      <c r="D191" s="7">
        <v>0</v>
      </c>
      <c r="E191" s="7">
        <v>14.11</v>
      </c>
      <c r="F191" s="7">
        <v>14.11</v>
      </c>
      <c r="G191" s="7">
        <v>14.11</v>
      </c>
      <c r="H191" s="7"/>
      <c r="I191" s="8">
        <f>IF(C191=E191,0,1)</f>
        <v>0</v>
      </c>
      <c r="J191" s="9">
        <v>6158717661</v>
      </c>
      <c r="K191" s="9">
        <f>J191*C191/1000</f>
        <v>86899506.19671001</v>
      </c>
      <c r="L191" s="9"/>
      <c r="M191" s="9">
        <f>J191</f>
        <v>6158717661</v>
      </c>
      <c r="N191" s="9">
        <v>539516089</v>
      </c>
      <c r="O191" s="9">
        <v>183117100</v>
      </c>
      <c r="P191" s="9">
        <v>102859700</v>
      </c>
      <c r="Q191" s="9">
        <f>N191+O191+P191</f>
        <v>825492889</v>
      </c>
      <c r="R191" s="9">
        <v>6984210550</v>
      </c>
      <c r="S191" s="10">
        <v>88.1806</v>
      </c>
      <c r="T191" s="10">
        <v>11.8194</v>
      </c>
      <c r="U191" s="115"/>
      <c r="V191" s="53"/>
      <c r="W191" s="11"/>
      <c r="X191" s="11"/>
      <c r="Y191" s="11"/>
      <c r="Z191" s="11"/>
      <c r="AA191" s="11"/>
      <c r="AB191" s="11"/>
      <c r="AC191" s="11"/>
      <c r="AD191" s="11"/>
    </row>
    <row r="192" ht="15" customHeight="1">
      <c r="A192" t="s" s="6">
        <v>66</v>
      </c>
      <c r="B192" t="s" s="6">
        <v>18</v>
      </c>
      <c r="C192" s="7">
        <v>14.08</v>
      </c>
      <c r="D192" s="7">
        <v>0</v>
      </c>
      <c r="E192" s="7">
        <v>20.08</v>
      </c>
      <c r="F192" s="7">
        <v>20.08</v>
      </c>
      <c r="G192" s="7">
        <v>19.97</v>
      </c>
      <c r="H192" s="7"/>
      <c r="I192" s="8">
        <f>IF(C192=E192,0,1)</f>
        <v>1</v>
      </c>
      <c r="J192" s="9">
        <v>2168767077</v>
      </c>
      <c r="K192" s="9">
        <f>J192*C192/1000</f>
        <v>30536240.44416</v>
      </c>
      <c r="L192" s="9"/>
      <c r="M192" s="9">
        <f>J192</f>
        <v>2168767077</v>
      </c>
      <c r="N192" s="9">
        <v>300127504</v>
      </c>
      <c r="O192" s="9">
        <v>298184210</v>
      </c>
      <c r="P192" s="9">
        <v>309658526</v>
      </c>
      <c r="Q192" s="9">
        <f>N192+O192+P192</f>
        <v>907970240</v>
      </c>
      <c r="R192" s="9">
        <v>3076737317</v>
      </c>
      <c r="S192" s="10">
        <v>70.4892</v>
      </c>
      <c r="T192" s="10">
        <v>29.5108</v>
      </c>
      <c r="U192" s="115"/>
      <c r="V192" s="53"/>
      <c r="W192" s="11"/>
      <c r="X192" s="11"/>
      <c r="Y192" s="11"/>
      <c r="Z192" s="11"/>
      <c r="AA192" s="11"/>
      <c r="AB192" s="11"/>
      <c r="AC192" s="11"/>
      <c r="AD192" s="11"/>
    </row>
    <row r="193" ht="15" customHeight="1">
      <c r="A193" t="s" s="6">
        <v>226</v>
      </c>
      <c r="B193" t="s" s="6">
        <v>18</v>
      </c>
      <c r="C193" s="7">
        <v>14.08</v>
      </c>
      <c r="D193" s="7">
        <v>0</v>
      </c>
      <c r="E193" s="7">
        <v>14.08</v>
      </c>
      <c r="F193" s="7">
        <v>14.08</v>
      </c>
      <c r="G193" s="7">
        <v>14.08</v>
      </c>
      <c r="H193" s="7"/>
      <c r="I193" s="8">
        <f>IF(C193=E193,0,1)</f>
        <v>0</v>
      </c>
      <c r="J193" s="9">
        <v>1473917934</v>
      </c>
      <c r="K193" s="9">
        <f>J193*C193/1000</f>
        <v>20752764.51072</v>
      </c>
      <c r="L193" s="9"/>
      <c r="M193" s="9">
        <f>J193</f>
        <v>1473917934</v>
      </c>
      <c r="N193" s="9">
        <v>57529746</v>
      </c>
      <c r="O193" s="9">
        <v>76203600</v>
      </c>
      <c r="P193" s="9">
        <v>24442987</v>
      </c>
      <c r="Q193" s="9">
        <f>N193+O193+P193</f>
        <v>158176333</v>
      </c>
      <c r="R193" s="9">
        <v>1632094267</v>
      </c>
      <c r="S193" s="10">
        <v>90.30840000000001</v>
      </c>
      <c r="T193" s="10">
        <v>9.691599999999999</v>
      </c>
      <c r="U193" s="115"/>
      <c r="V193" s="53"/>
      <c r="W193" s="11"/>
      <c r="X193" s="11"/>
      <c r="Y193" s="11"/>
      <c r="Z193" s="11"/>
      <c r="AA193" s="11"/>
      <c r="AB193" s="11"/>
      <c r="AC193" s="11"/>
      <c r="AD193" s="11"/>
    </row>
    <row r="194" ht="15" customHeight="1">
      <c r="A194" t="s" s="6">
        <v>218</v>
      </c>
      <c r="B194" t="s" s="6">
        <v>18</v>
      </c>
      <c r="C194" s="7">
        <v>14.05</v>
      </c>
      <c r="D194" s="7">
        <v>0</v>
      </c>
      <c r="E194" s="7">
        <v>14.05</v>
      </c>
      <c r="F194" s="7">
        <v>14.05</v>
      </c>
      <c r="G194" s="7">
        <v>14.05</v>
      </c>
      <c r="H194" s="7"/>
      <c r="I194" s="8">
        <f>IF(C194=E194,0,1)</f>
        <v>0</v>
      </c>
      <c r="J194" s="9">
        <v>5037676355</v>
      </c>
      <c r="K194" s="9">
        <f>J194*C194/1000</f>
        <v>70779352.78775001</v>
      </c>
      <c r="L194" s="9"/>
      <c r="M194" s="9">
        <f>J194</f>
        <v>5037676355</v>
      </c>
      <c r="N194" s="9">
        <v>415756887</v>
      </c>
      <c r="O194" s="9">
        <v>568964110</v>
      </c>
      <c r="P194" s="9">
        <v>216250290</v>
      </c>
      <c r="Q194" s="9">
        <f>N194+O194+P194</f>
        <v>1200971287</v>
      </c>
      <c r="R194" s="9">
        <v>6238647642</v>
      </c>
      <c r="S194" s="10">
        <v>80.7495</v>
      </c>
      <c r="T194" s="10">
        <v>19.2505</v>
      </c>
      <c r="U194" s="115"/>
      <c r="V194" s="53"/>
      <c r="W194" s="11"/>
      <c r="X194" s="11"/>
      <c r="Y194" s="11"/>
      <c r="Z194" s="11"/>
      <c r="AA194" s="11"/>
      <c r="AB194" s="11"/>
      <c r="AC194" s="11"/>
      <c r="AD194" s="11"/>
    </row>
    <row r="195" ht="15" customHeight="1">
      <c r="A195" t="s" s="6">
        <v>492</v>
      </c>
      <c r="B195" t="s" s="6">
        <v>18</v>
      </c>
      <c r="C195" s="7">
        <v>14.03</v>
      </c>
      <c r="D195" s="7">
        <v>0</v>
      </c>
      <c r="E195" s="7">
        <v>18.2</v>
      </c>
      <c r="F195" s="7">
        <v>18.2</v>
      </c>
      <c r="G195" s="7">
        <v>18.2</v>
      </c>
      <c r="H195" s="7"/>
      <c r="I195" s="8">
        <f>IF(C195=E195,0,1)</f>
        <v>1</v>
      </c>
      <c r="J195" s="9">
        <v>1225044470</v>
      </c>
      <c r="K195" s="9">
        <f>J195*C195/1000</f>
        <v>17187373.9141</v>
      </c>
      <c r="L195" s="9"/>
      <c r="M195" s="9">
        <f>J195</f>
        <v>1225044470</v>
      </c>
      <c r="N195" s="9">
        <v>305191230</v>
      </c>
      <c r="O195" s="9">
        <v>83372700</v>
      </c>
      <c r="P195" s="9">
        <v>105133740</v>
      </c>
      <c r="Q195" s="9">
        <f>N195+O195+P195</f>
        <v>493697670</v>
      </c>
      <c r="R195" s="9">
        <v>1718742140</v>
      </c>
      <c r="S195" s="10">
        <v>71.2756</v>
      </c>
      <c r="T195" s="10">
        <v>28.7244</v>
      </c>
      <c r="U195" s="115"/>
      <c r="V195" s="53"/>
      <c r="W195" s="11"/>
      <c r="X195" s="11"/>
      <c r="Y195" s="11"/>
      <c r="Z195" s="11"/>
      <c r="AA195" s="11"/>
      <c r="AB195" s="11"/>
      <c r="AC195" s="11"/>
      <c r="AD195" s="11"/>
    </row>
    <row r="196" ht="15" customHeight="1">
      <c r="A196" t="s" s="6">
        <v>296</v>
      </c>
      <c r="B196" t="s" s="6">
        <v>18</v>
      </c>
      <c r="C196" s="7">
        <v>14</v>
      </c>
      <c r="D196" s="7">
        <v>0</v>
      </c>
      <c r="E196" s="7">
        <v>14</v>
      </c>
      <c r="F196" s="7">
        <v>14</v>
      </c>
      <c r="G196" s="7">
        <v>14</v>
      </c>
      <c r="H196" s="7"/>
      <c r="I196" s="8">
        <f>IF(C196=E196,0,1)</f>
        <v>0</v>
      </c>
      <c r="J196" s="9">
        <v>516910722</v>
      </c>
      <c r="K196" s="9">
        <f>J196*C196/1000</f>
        <v>7236750.108</v>
      </c>
      <c r="L196" s="9"/>
      <c r="M196" s="9">
        <f>J196</f>
        <v>516910722</v>
      </c>
      <c r="N196" s="9">
        <v>12396848</v>
      </c>
      <c r="O196" s="9">
        <v>5002800</v>
      </c>
      <c r="P196" s="9">
        <v>16092996</v>
      </c>
      <c r="Q196" s="9">
        <f>N196+O196+P196</f>
        <v>33492644</v>
      </c>
      <c r="R196" s="9">
        <v>550403366</v>
      </c>
      <c r="S196" s="10">
        <v>93.9149</v>
      </c>
      <c r="T196" s="10">
        <v>6.0851</v>
      </c>
      <c r="U196" s="115"/>
      <c r="V196" s="53"/>
      <c r="W196" s="11"/>
      <c r="X196" s="11"/>
      <c r="Y196" s="11"/>
      <c r="Z196" s="11"/>
      <c r="AA196" s="11"/>
      <c r="AB196" s="11"/>
      <c r="AC196" s="11"/>
      <c r="AD196" s="11"/>
    </row>
    <row r="197" ht="15" customHeight="1">
      <c r="A197" t="s" s="6">
        <v>318</v>
      </c>
      <c r="B197" t="s" s="6">
        <v>18</v>
      </c>
      <c r="C197" s="7">
        <v>13.99</v>
      </c>
      <c r="D197" s="7">
        <v>0</v>
      </c>
      <c r="E197" s="7">
        <v>13.99</v>
      </c>
      <c r="F197" s="7">
        <v>13.99</v>
      </c>
      <c r="G197" s="7">
        <v>13.99</v>
      </c>
      <c r="H197" s="7"/>
      <c r="I197" s="8">
        <f>IF(C197=E197,0,1)</f>
        <v>0</v>
      </c>
      <c r="J197" s="9">
        <v>1108680650</v>
      </c>
      <c r="K197" s="9">
        <f>J197*C197/1000</f>
        <v>15510442.2935</v>
      </c>
      <c r="L197" s="9"/>
      <c r="M197" s="9">
        <f>J197</f>
        <v>1108680650</v>
      </c>
      <c r="N197" s="9">
        <v>66809994</v>
      </c>
      <c r="O197" s="9">
        <v>27455972</v>
      </c>
      <c r="P197" s="9">
        <v>51435190</v>
      </c>
      <c r="Q197" s="9">
        <f>N197+O197+P197</f>
        <v>145701156</v>
      </c>
      <c r="R197" s="9">
        <v>1254381806</v>
      </c>
      <c r="S197" s="10">
        <v>88.38460000000001</v>
      </c>
      <c r="T197" s="10">
        <v>11.6154</v>
      </c>
      <c r="U197" s="115"/>
      <c r="V197" s="53"/>
      <c r="W197" s="11"/>
      <c r="X197" s="11"/>
      <c r="Y197" s="11"/>
      <c r="Z197" s="11"/>
      <c r="AA197" s="11"/>
      <c r="AB197" s="11"/>
      <c r="AC197" s="11"/>
      <c r="AD197" s="11"/>
    </row>
    <row r="198" ht="15" customHeight="1">
      <c r="A198" t="s" s="6">
        <v>104</v>
      </c>
      <c r="B198" t="s" s="6">
        <v>18</v>
      </c>
      <c r="C198" s="7">
        <v>13.97</v>
      </c>
      <c r="D198" s="7">
        <v>0</v>
      </c>
      <c r="E198" s="7">
        <v>28.18</v>
      </c>
      <c r="F198" s="7">
        <v>28.18</v>
      </c>
      <c r="G198" s="7">
        <v>28.18</v>
      </c>
      <c r="H198" s="7"/>
      <c r="I198" s="8">
        <f>IF(C198=E198,0,1)</f>
        <v>1</v>
      </c>
      <c r="J198" s="9">
        <v>8472528123</v>
      </c>
      <c r="K198" s="9">
        <f>J198*C198/1000</f>
        <v>118361217.87831</v>
      </c>
      <c r="L198" s="9"/>
      <c r="M198" s="9">
        <f>J198</f>
        <v>8472528123</v>
      </c>
      <c r="N198" s="9">
        <v>993594282</v>
      </c>
      <c r="O198" s="9">
        <v>191228305</v>
      </c>
      <c r="P198" s="9">
        <v>311245800</v>
      </c>
      <c r="Q198" s="9">
        <f>N198+O198+P198</f>
        <v>1496068387</v>
      </c>
      <c r="R198" s="9">
        <v>9968596510</v>
      </c>
      <c r="S198" s="10">
        <v>84.9922</v>
      </c>
      <c r="T198" s="10">
        <v>15.0078</v>
      </c>
      <c r="U198" s="115"/>
      <c r="V198" s="53"/>
      <c r="W198" s="11"/>
      <c r="X198" s="11"/>
      <c r="Y198" s="11"/>
      <c r="Z198" s="11"/>
      <c r="AA198" s="11"/>
      <c r="AB198" s="11"/>
      <c r="AC198" s="11"/>
      <c r="AD198" s="11"/>
    </row>
    <row r="199" ht="15" customHeight="1">
      <c r="A199" t="s" s="6">
        <v>648</v>
      </c>
      <c r="B199" t="s" s="6">
        <v>18</v>
      </c>
      <c r="C199" s="7">
        <v>13.96</v>
      </c>
      <c r="D199" s="7">
        <v>0</v>
      </c>
      <c r="E199" s="7">
        <v>13.96</v>
      </c>
      <c r="F199" s="7">
        <v>13.96</v>
      </c>
      <c r="G199" s="7">
        <v>13.96</v>
      </c>
      <c r="H199" s="7"/>
      <c r="I199" s="8">
        <f>IF(C199=E199,0,1)</f>
        <v>0</v>
      </c>
      <c r="J199" s="9">
        <v>1661865238</v>
      </c>
      <c r="K199" s="9">
        <f>J199*C199/1000</f>
        <v>23199638.72248</v>
      </c>
      <c r="L199" s="9"/>
      <c r="M199" s="9">
        <f>J199</f>
        <v>1661865238</v>
      </c>
      <c r="N199" s="9">
        <v>216337072</v>
      </c>
      <c r="O199" s="9">
        <v>33869310</v>
      </c>
      <c r="P199" s="9">
        <v>54064000</v>
      </c>
      <c r="Q199" s="9">
        <f>N199+O199+P199</f>
        <v>304270382</v>
      </c>
      <c r="R199" s="9">
        <v>1966135620</v>
      </c>
      <c r="S199" s="10">
        <v>84.5244</v>
      </c>
      <c r="T199" s="10">
        <v>15.4756</v>
      </c>
      <c r="U199" s="115"/>
      <c r="V199" s="53"/>
      <c r="W199" s="11"/>
      <c r="X199" s="11"/>
      <c r="Y199" s="11"/>
      <c r="Z199" s="11"/>
      <c r="AA199" s="11"/>
      <c r="AB199" s="11"/>
      <c r="AC199" s="11"/>
      <c r="AD199" s="11"/>
    </row>
    <row r="200" ht="15" customHeight="1">
      <c r="A200" t="s" s="6">
        <v>404</v>
      </c>
      <c r="B200" t="s" s="6">
        <v>18</v>
      </c>
      <c r="C200" s="7">
        <v>13.95</v>
      </c>
      <c r="D200" s="7">
        <v>0</v>
      </c>
      <c r="E200" s="7">
        <v>13.95</v>
      </c>
      <c r="F200" s="7">
        <v>13.95</v>
      </c>
      <c r="G200" s="7">
        <v>13.95</v>
      </c>
      <c r="H200" s="7"/>
      <c r="I200" s="8">
        <f>IF(C200=E200,0,1)</f>
        <v>0</v>
      </c>
      <c r="J200" s="9">
        <v>111695800</v>
      </c>
      <c r="K200" s="9">
        <f>J200*C200/1000</f>
        <v>1558156.41</v>
      </c>
      <c r="L200" s="9"/>
      <c r="M200" s="9">
        <f>J200</f>
        <v>111695800</v>
      </c>
      <c r="N200" s="9">
        <v>1624730</v>
      </c>
      <c r="O200" s="9">
        <v>595900</v>
      </c>
      <c r="P200" s="9">
        <v>9067313</v>
      </c>
      <c r="Q200" s="9">
        <f>N200+O200+P200</f>
        <v>11287943</v>
      </c>
      <c r="R200" s="9">
        <v>122983743</v>
      </c>
      <c r="S200" s="10">
        <v>90.8216</v>
      </c>
      <c r="T200" s="10">
        <v>9.1784</v>
      </c>
      <c r="U200" s="115"/>
      <c r="V200" s="53"/>
      <c r="W200" s="11"/>
      <c r="X200" s="11"/>
      <c r="Y200" s="11"/>
      <c r="Z200" s="11"/>
      <c r="AA200" s="11"/>
      <c r="AB200" s="11"/>
      <c r="AC200" s="11"/>
      <c r="AD200" s="11"/>
    </row>
    <row r="201" ht="15" customHeight="1">
      <c r="A201" t="s" s="6">
        <v>438</v>
      </c>
      <c r="B201" t="s" s="6">
        <v>18</v>
      </c>
      <c r="C201" s="7">
        <v>13.93</v>
      </c>
      <c r="D201" s="7">
        <v>0</v>
      </c>
      <c r="E201" s="7">
        <v>17.06</v>
      </c>
      <c r="F201" s="7">
        <v>17.06</v>
      </c>
      <c r="G201" s="7">
        <v>17.04</v>
      </c>
      <c r="H201" s="7"/>
      <c r="I201" s="8">
        <f>IF(C201=E201,0,1)</f>
        <v>1</v>
      </c>
      <c r="J201" s="9">
        <v>3796132925</v>
      </c>
      <c r="K201" s="9">
        <f>J201*C201/1000</f>
        <v>52880131.64525</v>
      </c>
      <c r="L201" s="9"/>
      <c r="M201" s="9">
        <f>J201</f>
        <v>3796132925</v>
      </c>
      <c r="N201" s="9">
        <v>558979475</v>
      </c>
      <c r="O201" s="9">
        <v>107509300</v>
      </c>
      <c r="P201" s="9">
        <v>77116970</v>
      </c>
      <c r="Q201" s="9">
        <f>N201+O201+P201</f>
        <v>743605745</v>
      </c>
      <c r="R201" s="9">
        <v>4539738670</v>
      </c>
      <c r="S201" s="10">
        <v>83.62009999999999</v>
      </c>
      <c r="T201" s="10">
        <v>16.3799</v>
      </c>
      <c r="U201" s="115"/>
      <c r="V201" s="53"/>
      <c r="W201" s="11"/>
      <c r="X201" s="11"/>
      <c r="Y201" s="11"/>
      <c r="Z201" s="11"/>
      <c r="AA201" s="11"/>
      <c r="AB201" s="11"/>
      <c r="AC201" s="11"/>
      <c r="AD201" s="11"/>
    </row>
    <row r="202" ht="15" customHeight="1">
      <c r="A202" t="s" s="6">
        <v>450</v>
      </c>
      <c r="B202" t="s" s="6">
        <v>18</v>
      </c>
      <c r="C202" s="7">
        <v>13.85</v>
      </c>
      <c r="D202" s="7">
        <v>0</v>
      </c>
      <c r="E202" s="7">
        <v>13.85</v>
      </c>
      <c r="F202" s="7">
        <v>13.85</v>
      </c>
      <c r="G202" s="7">
        <v>13.85</v>
      </c>
      <c r="H202" s="7"/>
      <c r="I202" s="8">
        <f>IF(C202=E202,0,1)</f>
        <v>0</v>
      </c>
      <c r="J202" s="9">
        <v>320988518</v>
      </c>
      <c r="K202" s="9">
        <f>J202*C202/1000</f>
        <v>4445690.9743</v>
      </c>
      <c r="L202" s="9"/>
      <c r="M202" s="9">
        <f>J202</f>
        <v>320988518</v>
      </c>
      <c r="N202" s="9">
        <v>17214947</v>
      </c>
      <c r="O202" s="9">
        <v>103268178</v>
      </c>
      <c r="P202" s="9">
        <v>161127676</v>
      </c>
      <c r="Q202" s="9">
        <f>N202+O202+P202</f>
        <v>281610801</v>
      </c>
      <c r="R202" s="9">
        <v>602599319</v>
      </c>
      <c r="S202" s="10">
        <v>53.2673</v>
      </c>
      <c r="T202" s="10">
        <v>46.7327</v>
      </c>
      <c r="U202" s="115"/>
      <c r="V202" s="53"/>
      <c r="W202" s="11"/>
      <c r="X202" s="11"/>
      <c r="Y202" s="11"/>
      <c r="Z202" s="11"/>
      <c r="AA202" s="11"/>
      <c r="AB202" s="11"/>
      <c r="AC202" s="11"/>
      <c r="AD202" s="11"/>
    </row>
    <row r="203" ht="15" customHeight="1">
      <c r="A203" t="s" s="6">
        <v>326</v>
      </c>
      <c r="B203" t="s" s="6">
        <v>18</v>
      </c>
      <c r="C203" s="7">
        <v>13.8</v>
      </c>
      <c r="D203" s="7">
        <v>0</v>
      </c>
      <c r="E203" s="7">
        <v>27.18</v>
      </c>
      <c r="F203" s="7">
        <v>27.18</v>
      </c>
      <c r="G203" s="7">
        <v>27.18</v>
      </c>
      <c r="H203" s="7"/>
      <c r="I203" s="8">
        <f>IF(C203=E203,0,1)</f>
        <v>1</v>
      </c>
      <c r="J203" s="9">
        <v>12224559111</v>
      </c>
      <c r="K203" s="9">
        <f>J203*C203/1000</f>
        <v>168698915.7318</v>
      </c>
      <c r="L203" s="9"/>
      <c r="M203" s="9">
        <f>J203</f>
        <v>12224559111</v>
      </c>
      <c r="N203" s="9">
        <v>884325040</v>
      </c>
      <c r="O203" s="9">
        <v>637789800</v>
      </c>
      <c r="P203" s="9">
        <v>298261020</v>
      </c>
      <c r="Q203" s="9">
        <f>N203+O203+P203</f>
        <v>1820375860</v>
      </c>
      <c r="R203" s="9">
        <v>14044934971</v>
      </c>
      <c r="S203" s="10">
        <v>87.0389</v>
      </c>
      <c r="T203" s="10">
        <v>12.9611</v>
      </c>
      <c r="U203" s="115"/>
      <c r="V203" s="53"/>
      <c r="W203" s="11"/>
      <c r="X203" s="11"/>
      <c r="Y203" s="11"/>
      <c r="Z203" s="11"/>
      <c r="AA203" s="11"/>
      <c r="AB203" s="11"/>
      <c r="AC203" s="11"/>
      <c r="AD203" s="11"/>
    </row>
    <row r="204" ht="15" customHeight="1">
      <c r="A204" t="s" s="6">
        <v>448</v>
      </c>
      <c r="B204" t="s" s="6">
        <v>18</v>
      </c>
      <c r="C204" s="7">
        <v>13.77</v>
      </c>
      <c r="D204" s="7">
        <v>0</v>
      </c>
      <c r="E204" s="7">
        <v>13.77</v>
      </c>
      <c r="F204" s="7">
        <v>13.77</v>
      </c>
      <c r="G204" s="7">
        <v>13.77</v>
      </c>
      <c r="H204" s="7"/>
      <c r="I204" s="8">
        <f>IF(C204=E204,0,1)</f>
        <v>0</v>
      </c>
      <c r="J204" s="9">
        <v>1779086220</v>
      </c>
      <c r="K204" s="9">
        <f>J204*C204/1000</f>
        <v>24498017.2494</v>
      </c>
      <c r="L204" s="9"/>
      <c r="M204" s="9">
        <f>J204</f>
        <v>1779086220</v>
      </c>
      <c r="N204" s="9">
        <v>156824900</v>
      </c>
      <c r="O204" s="9">
        <v>46690700</v>
      </c>
      <c r="P204" s="9">
        <v>72516560</v>
      </c>
      <c r="Q204" s="9">
        <f>N204+O204+P204</f>
        <v>276032160</v>
      </c>
      <c r="R204" s="9">
        <v>2055118380</v>
      </c>
      <c r="S204" s="10">
        <v>86.5686</v>
      </c>
      <c r="T204" s="10">
        <v>13.4314</v>
      </c>
      <c r="U204" s="115"/>
      <c r="V204" s="53"/>
      <c r="W204" s="11"/>
      <c r="X204" s="11"/>
      <c r="Y204" s="11"/>
      <c r="Z204" s="11"/>
      <c r="AA204" s="11"/>
      <c r="AB204" s="11"/>
      <c r="AC204" s="11"/>
      <c r="AD204" s="11"/>
    </row>
    <row r="205" ht="15" customHeight="1">
      <c r="A205" t="s" s="6">
        <v>70</v>
      </c>
      <c r="B205" t="s" s="6">
        <v>18</v>
      </c>
      <c r="C205" s="7">
        <v>13.75</v>
      </c>
      <c r="D205" s="7">
        <v>0</v>
      </c>
      <c r="E205" s="7">
        <v>13.75</v>
      </c>
      <c r="F205" s="7">
        <v>13.75</v>
      </c>
      <c r="G205" s="7">
        <v>13.75</v>
      </c>
      <c r="H205" s="7"/>
      <c r="I205" s="8">
        <f>IF(C205=E205,0,1)</f>
        <v>0</v>
      </c>
      <c r="J205" s="9">
        <v>999494343</v>
      </c>
      <c r="K205" s="9">
        <f>J205*C205/1000</f>
        <v>13743047.21625</v>
      </c>
      <c r="L205" s="9"/>
      <c r="M205" s="9">
        <f>J205</f>
        <v>999494343</v>
      </c>
      <c r="N205" s="9">
        <v>20906135</v>
      </c>
      <c r="O205" s="9">
        <v>4766558</v>
      </c>
      <c r="P205" s="9">
        <v>26040244</v>
      </c>
      <c r="Q205" s="9">
        <f>N205+O205+P205</f>
        <v>51712937</v>
      </c>
      <c r="R205" s="9">
        <v>1051207280</v>
      </c>
      <c r="S205" s="10">
        <v>95.0806</v>
      </c>
      <c r="T205" s="10">
        <v>4.9194</v>
      </c>
      <c r="U205" s="115"/>
      <c r="V205" s="53"/>
      <c r="W205" s="11"/>
      <c r="X205" s="11"/>
      <c r="Y205" s="11"/>
      <c r="Z205" s="11"/>
      <c r="AA205" s="11"/>
      <c r="AB205" s="11"/>
      <c r="AC205" s="11"/>
      <c r="AD205" s="11"/>
    </row>
    <row r="206" ht="15" customHeight="1">
      <c r="A206" t="s" s="6">
        <v>216</v>
      </c>
      <c r="B206" t="s" s="6">
        <v>18</v>
      </c>
      <c r="C206" s="7">
        <v>13.74</v>
      </c>
      <c r="D206" s="7">
        <v>0</v>
      </c>
      <c r="E206" s="7">
        <v>29</v>
      </c>
      <c r="F206" s="7">
        <v>29</v>
      </c>
      <c r="G206" s="7">
        <v>29</v>
      </c>
      <c r="H206" s="7"/>
      <c r="I206" s="8">
        <f>IF(C206=E206,0,1)</f>
        <v>1</v>
      </c>
      <c r="J206" s="9">
        <v>9312610088</v>
      </c>
      <c r="K206" s="9">
        <f>J206*C206/1000</f>
        <v>127955262.60912</v>
      </c>
      <c r="L206" s="9"/>
      <c r="M206" s="9">
        <f>J206</f>
        <v>9312610088</v>
      </c>
      <c r="N206" s="9">
        <v>1684698677</v>
      </c>
      <c r="O206" s="9">
        <v>385716480</v>
      </c>
      <c r="P206" s="9">
        <v>415995120</v>
      </c>
      <c r="Q206" s="9">
        <f>N206+O206+P206</f>
        <v>2486410277</v>
      </c>
      <c r="R206" s="9">
        <v>11799020365</v>
      </c>
      <c r="S206" s="10">
        <v>78.92700000000001</v>
      </c>
      <c r="T206" s="10">
        <v>21.073</v>
      </c>
      <c r="U206" s="115"/>
      <c r="V206" s="53"/>
      <c r="W206" s="11"/>
      <c r="X206" s="11"/>
      <c r="Y206" s="11"/>
      <c r="Z206" s="11"/>
      <c r="AA206" s="11"/>
      <c r="AB206" s="11"/>
      <c r="AC206" s="11"/>
      <c r="AD206" s="11"/>
    </row>
    <row r="207" ht="15" customHeight="1">
      <c r="A207" t="s" s="6">
        <v>690</v>
      </c>
      <c r="B207" t="s" s="6">
        <v>18</v>
      </c>
      <c r="C207" s="7">
        <v>13.71</v>
      </c>
      <c r="D207" s="7">
        <v>13.71</v>
      </c>
      <c r="E207" s="7">
        <v>13.71</v>
      </c>
      <c r="F207" s="7">
        <v>13.71</v>
      </c>
      <c r="G207" s="7">
        <v>13.71</v>
      </c>
      <c r="H207" s="7"/>
      <c r="I207" s="8">
        <f>IF(C207=E207,0,1)</f>
        <v>0</v>
      </c>
      <c r="J207" s="9">
        <v>257725435</v>
      </c>
      <c r="K207" s="9">
        <f>J207*C207/1000</f>
        <v>3533415.71385</v>
      </c>
      <c r="L207" s="9"/>
      <c r="M207" s="9">
        <f>J207</f>
        <v>257725435</v>
      </c>
      <c r="N207" s="9">
        <v>26247977</v>
      </c>
      <c r="O207" s="9">
        <v>24161300</v>
      </c>
      <c r="P207" s="9">
        <v>15384029</v>
      </c>
      <c r="Q207" s="9">
        <f>N207+O207+P207</f>
        <v>65793306</v>
      </c>
      <c r="R207" s="9">
        <v>326913014</v>
      </c>
      <c r="S207" s="10">
        <v>79.87439999999999</v>
      </c>
      <c r="T207" s="10">
        <v>20.1256</v>
      </c>
      <c r="U207" s="115"/>
      <c r="V207" s="53"/>
      <c r="W207" s="11"/>
      <c r="X207" s="11"/>
      <c r="Y207" s="11"/>
      <c r="Z207" s="11"/>
      <c r="AA207" s="11"/>
      <c r="AB207" s="11"/>
      <c r="AC207" s="11"/>
      <c r="AD207" s="11"/>
    </row>
    <row r="208" ht="15" customHeight="1">
      <c r="A208" t="s" s="6">
        <v>270</v>
      </c>
      <c r="B208" t="s" s="6">
        <v>18</v>
      </c>
      <c r="C208" s="7">
        <v>13.67</v>
      </c>
      <c r="D208" s="7">
        <v>0</v>
      </c>
      <c r="E208" s="7">
        <v>13.67</v>
      </c>
      <c r="F208" s="7">
        <v>13.67</v>
      </c>
      <c r="G208" s="7">
        <v>13.67</v>
      </c>
      <c r="H208" s="7"/>
      <c r="I208" s="8">
        <f>IF(C208=E208,0,1)</f>
        <v>0</v>
      </c>
      <c r="J208" s="9">
        <v>472111589</v>
      </c>
      <c r="K208" s="9">
        <f>J208*C208/1000</f>
        <v>6453765.42163</v>
      </c>
      <c r="L208" s="9"/>
      <c r="M208" s="9">
        <f>J208</f>
        <v>472111589</v>
      </c>
      <c r="N208" s="9">
        <v>97934794</v>
      </c>
      <c r="O208" s="9">
        <v>20145935</v>
      </c>
      <c r="P208" s="9">
        <v>28256670</v>
      </c>
      <c r="Q208" s="9">
        <f>N208+O208+P208</f>
        <v>146337399</v>
      </c>
      <c r="R208" s="9">
        <v>618448988</v>
      </c>
      <c r="S208" s="10">
        <v>76.33799999999999</v>
      </c>
      <c r="T208" s="10">
        <v>23.662</v>
      </c>
      <c r="U208" s="115"/>
      <c r="V208" s="53"/>
      <c r="W208" s="11"/>
      <c r="X208" s="11"/>
      <c r="Y208" s="11"/>
      <c r="Z208" s="11"/>
      <c r="AA208" s="11"/>
      <c r="AB208" s="11"/>
      <c r="AC208" s="11"/>
      <c r="AD208" s="11"/>
    </row>
    <row r="209" ht="15" customHeight="1">
      <c r="A209" t="s" s="6">
        <v>716</v>
      </c>
      <c r="B209" t="s" s="6">
        <v>18</v>
      </c>
      <c r="C209" s="7">
        <v>13.67</v>
      </c>
      <c r="D209" s="7">
        <v>0</v>
      </c>
      <c r="E209" s="7">
        <v>18.18</v>
      </c>
      <c r="F209" s="7">
        <v>18.18</v>
      </c>
      <c r="G209" s="7">
        <v>18.15</v>
      </c>
      <c r="H209" s="7"/>
      <c r="I209" s="8">
        <f>IF(C209=E209,0,1)</f>
        <v>1</v>
      </c>
      <c r="J209" s="9">
        <v>2137180003</v>
      </c>
      <c r="K209" s="9">
        <f>J209*C209/1000</f>
        <v>29215250.64101</v>
      </c>
      <c r="L209" s="9"/>
      <c r="M209" s="9">
        <f>J209</f>
        <v>2137180003</v>
      </c>
      <c r="N209" s="9">
        <v>377633981</v>
      </c>
      <c r="O209" s="9">
        <v>44712600</v>
      </c>
      <c r="P209" s="9">
        <v>79779660</v>
      </c>
      <c r="Q209" s="9">
        <f>N209+O209+P209</f>
        <v>502126241</v>
      </c>
      <c r="R209" s="9">
        <v>2639306244</v>
      </c>
      <c r="S209" s="10">
        <v>80.9751</v>
      </c>
      <c r="T209" s="10">
        <v>19.0249</v>
      </c>
      <c r="U209" s="115"/>
      <c r="V209" s="53"/>
      <c r="W209" s="11"/>
      <c r="X209" s="11"/>
      <c r="Y209" s="11"/>
      <c r="Z209" s="11"/>
      <c r="AA209" s="11"/>
      <c r="AB209" s="11"/>
      <c r="AC209" s="11"/>
      <c r="AD209" s="11"/>
    </row>
    <row r="210" ht="15" customHeight="1">
      <c r="A210" t="s" s="6">
        <v>280</v>
      </c>
      <c r="B210" t="s" s="6">
        <v>18</v>
      </c>
      <c r="C210" s="7">
        <v>13.66</v>
      </c>
      <c r="D210" s="7">
        <v>0</v>
      </c>
      <c r="E210" s="7">
        <v>13.66</v>
      </c>
      <c r="F210" s="7">
        <v>13.66</v>
      </c>
      <c r="G210" s="7">
        <v>13.66</v>
      </c>
      <c r="H210" s="7"/>
      <c r="I210" s="8">
        <f>IF(C210=E210,0,1)</f>
        <v>0</v>
      </c>
      <c r="J210" s="9">
        <v>267631032</v>
      </c>
      <c r="K210" s="9">
        <f>J210*C210/1000</f>
        <v>3655839.89712</v>
      </c>
      <c r="L210" s="9"/>
      <c r="M210" s="9">
        <f>J210</f>
        <v>267631032</v>
      </c>
      <c r="N210" s="9">
        <v>24099145</v>
      </c>
      <c r="O210" s="9">
        <v>5498600</v>
      </c>
      <c r="P210" s="9">
        <v>41100520</v>
      </c>
      <c r="Q210" s="9">
        <f>N210+O210+P210</f>
        <v>70698265</v>
      </c>
      <c r="R210" s="9">
        <v>338329297</v>
      </c>
      <c r="S210" s="10">
        <v>79.1037</v>
      </c>
      <c r="T210" s="10">
        <v>20.8963</v>
      </c>
      <c r="U210" s="115"/>
      <c r="V210" s="53"/>
      <c r="W210" s="11"/>
      <c r="X210" s="11"/>
      <c r="Y210" s="11"/>
      <c r="Z210" s="11"/>
      <c r="AA210" s="11"/>
      <c r="AB210" s="11"/>
      <c r="AC210" s="11"/>
      <c r="AD210" s="11"/>
    </row>
    <row r="211" ht="15" customHeight="1">
      <c r="A211" t="s" s="6">
        <v>316</v>
      </c>
      <c r="B211" t="s" s="6">
        <v>18</v>
      </c>
      <c r="C211" s="7">
        <v>13.65</v>
      </c>
      <c r="D211" s="7">
        <v>0</v>
      </c>
      <c r="E211" s="7">
        <v>13.65</v>
      </c>
      <c r="F211" s="7">
        <v>13.65</v>
      </c>
      <c r="G211" s="7">
        <v>13.65</v>
      </c>
      <c r="H211" s="7"/>
      <c r="I211" s="8">
        <f>IF(C211=E211,0,1)</f>
        <v>0</v>
      </c>
      <c r="J211" s="9">
        <v>730223755</v>
      </c>
      <c r="K211" s="9">
        <f>J211*C211/1000</f>
        <v>9967554.25575</v>
      </c>
      <c r="L211" s="9"/>
      <c r="M211" s="9">
        <f>J211</f>
        <v>730223755</v>
      </c>
      <c r="N211" s="9">
        <v>185960778</v>
      </c>
      <c r="O211" s="9">
        <v>53712669</v>
      </c>
      <c r="P211" s="9">
        <v>100744390</v>
      </c>
      <c r="Q211" s="9">
        <f>N211+O211+P211</f>
        <v>340417837</v>
      </c>
      <c r="R211" s="9">
        <v>1070641592</v>
      </c>
      <c r="S211" s="10">
        <v>68.2043</v>
      </c>
      <c r="T211" s="10">
        <v>31.7957</v>
      </c>
      <c r="U211" s="115"/>
      <c r="V211" s="53"/>
      <c r="W211" s="11"/>
      <c r="X211" s="11"/>
      <c r="Y211" s="11"/>
      <c r="Z211" s="11"/>
      <c r="AA211" s="11"/>
      <c r="AB211" s="11"/>
      <c r="AC211" s="11"/>
      <c r="AD211" s="11"/>
    </row>
    <row r="212" ht="15" customHeight="1">
      <c r="A212" t="s" s="6">
        <v>504</v>
      </c>
      <c r="B212" t="s" s="6">
        <v>18</v>
      </c>
      <c r="C212" s="7">
        <v>13.6</v>
      </c>
      <c r="D212" s="7">
        <v>0</v>
      </c>
      <c r="E212" s="7">
        <v>26.35</v>
      </c>
      <c r="F212" s="7">
        <v>26.35</v>
      </c>
      <c r="G212" s="7">
        <v>26.35</v>
      </c>
      <c r="H212" s="7"/>
      <c r="I212" s="8">
        <f>IF(C212=E212,0,1)</f>
        <v>1</v>
      </c>
      <c r="J212" s="9">
        <v>4030974541</v>
      </c>
      <c r="K212" s="9">
        <f>J212*C212/1000</f>
        <v>54821253.7576</v>
      </c>
      <c r="L212" s="9"/>
      <c r="M212" s="9">
        <f>J212</f>
        <v>4030974541</v>
      </c>
      <c r="N212" s="9">
        <v>297062546</v>
      </c>
      <c r="O212" s="9">
        <v>119507751</v>
      </c>
      <c r="P212" s="9">
        <v>105027130</v>
      </c>
      <c r="Q212" s="9">
        <f>N212+O212+P212</f>
        <v>521597427</v>
      </c>
      <c r="R212" s="9">
        <v>4552571968</v>
      </c>
      <c r="S212" s="10">
        <v>88.5428</v>
      </c>
      <c r="T212" s="10">
        <v>11.4572</v>
      </c>
      <c r="U212" s="115"/>
      <c r="V212" s="53"/>
      <c r="W212" s="11"/>
      <c r="X212" s="11"/>
      <c r="Y212" s="11"/>
      <c r="Z212" s="11"/>
      <c r="AA212" s="11"/>
      <c r="AB212" s="11"/>
      <c r="AC212" s="11"/>
      <c r="AD212" s="11"/>
    </row>
    <row r="213" ht="15" customHeight="1">
      <c r="A213" t="s" s="6">
        <v>62</v>
      </c>
      <c r="B213" t="s" s="6">
        <v>18</v>
      </c>
      <c r="C213" s="7">
        <v>13.58</v>
      </c>
      <c r="D213" s="7">
        <v>0</v>
      </c>
      <c r="E213" s="7">
        <v>29.93</v>
      </c>
      <c r="F213" s="7">
        <v>29.93</v>
      </c>
      <c r="G213" s="7">
        <v>29.93</v>
      </c>
      <c r="H213" s="7"/>
      <c r="I213" s="8">
        <f>IF(C213=E213,0,1)</f>
        <v>1</v>
      </c>
      <c r="J213" s="9">
        <v>3370442596</v>
      </c>
      <c r="K213" s="9">
        <f>J213*C213/1000</f>
        <v>45770610.45368</v>
      </c>
      <c r="L213" s="9"/>
      <c r="M213" s="9">
        <f>J213</f>
        <v>3370442596</v>
      </c>
      <c r="N213" s="9">
        <v>491651925</v>
      </c>
      <c r="O213" s="9">
        <v>312861600</v>
      </c>
      <c r="P213" s="9">
        <v>121682900</v>
      </c>
      <c r="Q213" s="9">
        <f>N213+O213+P213</f>
        <v>926196425</v>
      </c>
      <c r="R213" s="9">
        <v>4296639021</v>
      </c>
      <c r="S213" s="10">
        <v>78.44370000000001</v>
      </c>
      <c r="T213" s="10">
        <v>21.5563</v>
      </c>
      <c r="U213" s="115"/>
      <c r="V213" s="53"/>
      <c r="W213" s="11"/>
      <c r="X213" s="11"/>
      <c r="Y213" s="11"/>
      <c r="Z213" s="11"/>
      <c r="AA213" s="11"/>
      <c r="AB213" s="11"/>
      <c r="AC213" s="11"/>
      <c r="AD213" s="11"/>
    </row>
    <row r="214" ht="15" customHeight="1">
      <c r="A214" t="s" s="6">
        <v>484</v>
      </c>
      <c r="B214" t="s" s="6">
        <v>18</v>
      </c>
      <c r="C214" s="7">
        <v>13.54</v>
      </c>
      <c r="D214" s="7">
        <v>0</v>
      </c>
      <c r="E214" s="7">
        <v>13.54</v>
      </c>
      <c r="F214" s="7">
        <v>13.54</v>
      </c>
      <c r="G214" s="7">
        <v>13.54</v>
      </c>
      <c r="H214" s="7"/>
      <c r="I214" s="8">
        <f>IF(C214=E214,0,1)</f>
        <v>0</v>
      </c>
      <c r="J214" s="9">
        <v>163670194</v>
      </c>
      <c r="K214" s="9">
        <f>J214*C214/1000</f>
        <v>2216094.42676</v>
      </c>
      <c r="L214" s="9"/>
      <c r="M214" s="9">
        <f>J214</f>
        <v>163670194</v>
      </c>
      <c r="N214" s="9">
        <v>5058106</v>
      </c>
      <c r="O214" s="9">
        <v>206400</v>
      </c>
      <c r="P214" s="9">
        <v>14716419</v>
      </c>
      <c r="Q214" s="9">
        <f>N214+O214+P214</f>
        <v>19980925</v>
      </c>
      <c r="R214" s="9">
        <v>183651119</v>
      </c>
      <c r="S214" s="10">
        <v>89.1202</v>
      </c>
      <c r="T214" s="10">
        <v>10.8798</v>
      </c>
      <c r="U214" s="115"/>
      <c r="V214" s="53"/>
      <c r="W214" s="11"/>
      <c r="X214" s="11"/>
      <c r="Y214" s="11"/>
      <c r="Z214" s="11"/>
      <c r="AA214" s="11"/>
      <c r="AB214" s="11"/>
      <c r="AC214" s="11"/>
      <c r="AD214" s="11"/>
    </row>
    <row r="215" ht="15" customHeight="1">
      <c r="A215" t="s" s="6">
        <v>184</v>
      </c>
      <c r="B215" t="s" s="6">
        <v>18</v>
      </c>
      <c r="C215" s="7">
        <v>13.53</v>
      </c>
      <c r="D215" s="7">
        <v>0</v>
      </c>
      <c r="E215" s="7">
        <v>13.53</v>
      </c>
      <c r="F215" s="7">
        <v>13.53</v>
      </c>
      <c r="G215" s="7">
        <v>13.53</v>
      </c>
      <c r="H215" s="7"/>
      <c r="I215" s="8">
        <f>IF(C215=E215,0,1)</f>
        <v>0</v>
      </c>
      <c r="J215" s="9">
        <v>277076655</v>
      </c>
      <c r="K215" s="9">
        <f>J215*C215/1000</f>
        <v>3748847.14215</v>
      </c>
      <c r="L215" s="9"/>
      <c r="M215" s="9">
        <f>J215</f>
        <v>277076655</v>
      </c>
      <c r="N215" s="9">
        <v>15557234</v>
      </c>
      <c r="O215" s="9">
        <v>4376200</v>
      </c>
      <c r="P215" s="9">
        <v>11897010</v>
      </c>
      <c r="Q215" s="9">
        <f>N215+O215+P215</f>
        <v>31830444</v>
      </c>
      <c r="R215" s="9">
        <v>308907099</v>
      </c>
      <c r="S215" s="10">
        <v>89.69580000000001</v>
      </c>
      <c r="T215" s="10">
        <v>10.3042</v>
      </c>
      <c r="U215" s="115"/>
      <c r="V215" s="53"/>
      <c r="W215" s="11"/>
      <c r="X215" s="11"/>
      <c r="Y215" s="11"/>
      <c r="Z215" s="11"/>
      <c r="AA215" s="11"/>
      <c r="AB215" s="11"/>
      <c r="AC215" s="11"/>
      <c r="AD215" s="11"/>
    </row>
    <row r="216" ht="15" customHeight="1">
      <c r="A216" t="s" s="6">
        <v>436</v>
      </c>
      <c r="B216" t="s" s="6">
        <v>18</v>
      </c>
      <c r="C216" s="7">
        <v>13.53</v>
      </c>
      <c r="D216" s="7">
        <v>0</v>
      </c>
      <c r="E216" s="7">
        <v>18.73</v>
      </c>
      <c r="F216" s="7">
        <v>18.73</v>
      </c>
      <c r="G216" s="7">
        <v>18.73</v>
      </c>
      <c r="H216" s="7"/>
      <c r="I216" s="8">
        <f>IF(C216=E216,0,1)</f>
        <v>1</v>
      </c>
      <c r="J216" s="9">
        <v>5140468190</v>
      </c>
      <c r="K216" s="9">
        <f>J216*C216/1000</f>
        <v>69550534.6107</v>
      </c>
      <c r="L216" s="9"/>
      <c r="M216" s="9">
        <f>J216</f>
        <v>5140468190</v>
      </c>
      <c r="N216" s="9">
        <v>378446011</v>
      </c>
      <c r="O216" s="9">
        <v>186435900</v>
      </c>
      <c r="P216" s="9">
        <v>180290740</v>
      </c>
      <c r="Q216" s="9">
        <f>N216+O216+P216</f>
        <v>745172651</v>
      </c>
      <c r="R216" s="9">
        <v>5885640841</v>
      </c>
      <c r="S216" s="10">
        <v>87.3391</v>
      </c>
      <c r="T216" s="10">
        <v>12.6609</v>
      </c>
      <c r="U216" s="115"/>
      <c r="V216" s="53"/>
      <c r="W216" s="11"/>
      <c r="X216" s="11"/>
      <c r="Y216" s="11"/>
      <c r="Z216" s="11"/>
      <c r="AA216" s="11"/>
      <c r="AB216" s="11"/>
      <c r="AC216" s="11"/>
      <c r="AD216" s="11"/>
    </row>
    <row r="217" ht="15" customHeight="1">
      <c r="A217" t="s" s="6">
        <v>54</v>
      </c>
      <c r="B217" t="s" s="6">
        <v>18</v>
      </c>
      <c r="C217" s="7">
        <v>13.42</v>
      </c>
      <c r="D217" s="7">
        <v>0</v>
      </c>
      <c r="E217" s="7">
        <v>28.28</v>
      </c>
      <c r="F217" s="7">
        <v>28.28</v>
      </c>
      <c r="G217" s="7">
        <v>28.28</v>
      </c>
      <c r="H217" s="7"/>
      <c r="I217" s="8">
        <f>IF(C217=E217,0,1)</f>
        <v>1</v>
      </c>
      <c r="J217" s="9">
        <v>1009870200</v>
      </c>
      <c r="K217" s="9">
        <f>J217*C217/1000</f>
        <v>13552458.084</v>
      </c>
      <c r="L217" s="9"/>
      <c r="M217" s="9">
        <f>J217</f>
        <v>1009870200</v>
      </c>
      <c r="N217" s="9">
        <v>132316100</v>
      </c>
      <c r="O217" s="9">
        <v>167419300</v>
      </c>
      <c r="P217" s="9">
        <v>152385660</v>
      </c>
      <c r="Q217" s="9">
        <f>N217+O217+P217</f>
        <v>452121060</v>
      </c>
      <c r="R217" s="9">
        <v>1461991260</v>
      </c>
      <c r="S217" s="10">
        <v>69.075</v>
      </c>
      <c r="T217" s="10">
        <v>30.925</v>
      </c>
      <c r="U217" s="115"/>
      <c r="V217" s="53"/>
      <c r="W217" s="11"/>
      <c r="X217" s="11"/>
      <c r="Y217" s="11"/>
      <c r="Z217" s="11"/>
      <c r="AA217" s="11"/>
      <c r="AB217" s="11"/>
      <c r="AC217" s="11"/>
      <c r="AD217" s="11"/>
    </row>
    <row r="218" ht="15" customHeight="1">
      <c r="A218" t="s" s="6">
        <v>414</v>
      </c>
      <c r="B218" t="s" s="6">
        <v>18</v>
      </c>
      <c r="C218" s="7">
        <v>13.37</v>
      </c>
      <c r="D218" s="7">
        <v>0</v>
      </c>
      <c r="E218" s="7">
        <v>26.43</v>
      </c>
      <c r="F218" s="7">
        <v>26.43</v>
      </c>
      <c r="G218" s="7">
        <v>26.43</v>
      </c>
      <c r="H218" s="7"/>
      <c r="I218" s="8">
        <f>IF(C218=E218,0,1)</f>
        <v>1</v>
      </c>
      <c r="J218" s="9">
        <v>9811162018</v>
      </c>
      <c r="K218" s="9">
        <f>J218*C218/1000</f>
        <v>131175236.18066</v>
      </c>
      <c r="L218" s="9"/>
      <c r="M218" s="9">
        <f>J218</f>
        <v>9811162018</v>
      </c>
      <c r="N218" s="9">
        <v>990367136</v>
      </c>
      <c r="O218" s="9">
        <v>121163350</v>
      </c>
      <c r="P218" s="9">
        <v>388986460</v>
      </c>
      <c r="Q218" s="9">
        <f>N218+O218+P218</f>
        <v>1500516946</v>
      </c>
      <c r="R218" s="9">
        <v>11311678964</v>
      </c>
      <c r="S218" s="10">
        <v>86.73480000000001</v>
      </c>
      <c r="T218" s="10">
        <v>13.2652</v>
      </c>
      <c r="U218" s="115"/>
      <c r="V218" s="53"/>
      <c r="W218" s="11"/>
      <c r="X218" s="11"/>
      <c r="Y218" s="11"/>
      <c r="Z218" s="11"/>
      <c r="AA218" s="11"/>
      <c r="AB218" s="11"/>
      <c r="AC218" s="11"/>
      <c r="AD218" s="11"/>
    </row>
    <row r="219" ht="15" customHeight="1">
      <c r="A219" t="s" s="6">
        <v>162</v>
      </c>
      <c r="B219" t="s" s="6">
        <v>18</v>
      </c>
      <c r="C219" s="7">
        <v>13.35</v>
      </c>
      <c r="D219" s="7">
        <v>0</v>
      </c>
      <c r="E219" s="7">
        <v>27.93</v>
      </c>
      <c r="F219" s="7">
        <v>27.93</v>
      </c>
      <c r="G219" s="7">
        <v>27.93</v>
      </c>
      <c r="H219" s="7"/>
      <c r="I219" s="8">
        <f>IF(C219=E219,0,1)</f>
        <v>1</v>
      </c>
      <c r="J219" s="9">
        <v>4996194081</v>
      </c>
      <c r="K219" s="9">
        <f>J219*C219/1000</f>
        <v>66699190.98135</v>
      </c>
      <c r="L219" s="9"/>
      <c r="M219" s="9">
        <f>J219</f>
        <v>4996194081</v>
      </c>
      <c r="N219" s="9">
        <v>838629084</v>
      </c>
      <c r="O219" s="9">
        <v>47936335</v>
      </c>
      <c r="P219" s="9">
        <v>201840710</v>
      </c>
      <c r="Q219" s="9">
        <f>N219+O219+P219</f>
        <v>1088406129</v>
      </c>
      <c r="R219" s="9">
        <v>6084600210</v>
      </c>
      <c r="S219" s="10">
        <v>82.1121</v>
      </c>
      <c r="T219" s="10">
        <v>17.8879</v>
      </c>
      <c r="U219" s="115"/>
      <c r="V219" s="53"/>
      <c r="W219" s="11"/>
      <c r="X219" s="11"/>
      <c r="Y219" s="11"/>
      <c r="Z219" s="11"/>
      <c r="AA219" s="11"/>
      <c r="AB219" s="11"/>
      <c r="AC219" s="11"/>
      <c r="AD219" s="11"/>
    </row>
    <row r="220" ht="15" customHeight="1">
      <c r="A220" t="s" s="6">
        <v>412</v>
      </c>
      <c r="B220" t="s" s="6">
        <v>18</v>
      </c>
      <c r="C220" s="7">
        <v>13.34</v>
      </c>
      <c r="D220" s="7">
        <v>0</v>
      </c>
      <c r="E220" s="7">
        <v>13.34</v>
      </c>
      <c r="F220" s="7">
        <v>13.34</v>
      </c>
      <c r="G220" s="7">
        <v>13.34</v>
      </c>
      <c r="H220" s="7"/>
      <c r="I220" s="8">
        <f>IF(C220=E220,0,1)</f>
        <v>0</v>
      </c>
      <c r="J220" s="9">
        <v>7891145514</v>
      </c>
      <c r="K220" s="9">
        <f>J220*C220/1000</f>
        <v>105267881.15676</v>
      </c>
      <c r="L220" s="9"/>
      <c r="M220" s="9">
        <f>J220</f>
        <v>7891145514</v>
      </c>
      <c r="N220" s="9">
        <v>1639806886</v>
      </c>
      <c r="O220" s="9">
        <v>49536800</v>
      </c>
      <c r="P220" s="9">
        <v>225477470</v>
      </c>
      <c r="Q220" s="9">
        <f>N220+O220+P220</f>
        <v>1914821156</v>
      </c>
      <c r="R220" s="9">
        <v>9805966670</v>
      </c>
      <c r="S220" s="10">
        <v>80.4729</v>
      </c>
      <c r="T220" s="10">
        <v>19.5271</v>
      </c>
      <c r="U220" s="115"/>
      <c r="V220" s="53"/>
      <c r="W220" s="11"/>
      <c r="X220" s="11"/>
      <c r="Y220" s="11"/>
      <c r="Z220" s="11"/>
      <c r="AA220" s="11"/>
      <c r="AB220" s="11"/>
      <c r="AC220" s="11"/>
      <c r="AD220" s="11"/>
    </row>
    <row r="221" ht="15" customHeight="1">
      <c r="A221" t="s" s="6">
        <v>546</v>
      </c>
      <c r="B221" t="s" s="6">
        <v>18</v>
      </c>
      <c r="C221" s="7">
        <v>13.34</v>
      </c>
      <c r="D221" s="7">
        <v>0</v>
      </c>
      <c r="E221" s="7">
        <v>29.5</v>
      </c>
      <c r="F221" s="7">
        <v>29.5</v>
      </c>
      <c r="G221" s="7">
        <v>29.43</v>
      </c>
      <c r="H221" s="7"/>
      <c r="I221" s="8">
        <f>IF(C221=E221,0,1)</f>
        <v>1</v>
      </c>
      <c r="J221" s="9">
        <v>2176756554</v>
      </c>
      <c r="K221" s="9">
        <f>J221*C221/1000</f>
        <v>29037932.43036</v>
      </c>
      <c r="L221" s="9"/>
      <c r="M221" s="9">
        <f>J221</f>
        <v>2176756554</v>
      </c>
      <c r="N221" s="9">
        <v>475900728</v>
      </c>
      <c r="O221" s="9">
        <v>38634000</v>
      </c>
      <c r="P221" s="9">
        <v>129399490</v>
      </c>
      <c r="Q221" s="9">
        <f>N221+O221+P221</f>
        <v>643934218</v>
      </c>
      <c r="R221" s="9">
        <v>2820690772</v>
      </c>
      <c r="S221" s="10">
        <v>77.17100000000001</v>
      </c>
      <c r="T221" s="10">
        <v>22.829</v>
      </c>
      <c r="U221" s="115"/>
      <c r="V221" s="53"/>
      <c r="W221" s="11"/>
      <c r="X221" s="11"/>
      <c r="Y221" s="11"/>
      <c r="Z221" s="11"/>
      <c r="AA221" s="11"/>
      <c r="AB221" s="11"/>
      <c r="AC221" s="11"/>
      <c r="AD221" s="11"/>
    </row>
    <row r="222" ht="15" customHeight="1">
      <c r="A222" t="s" s="6">
        <v>508</v>
      </c>
      <c r="B222" t="s" s="6">
        <v>18</v>
      </c>
      <c r="C222" s="7">
        <v>13.33</v>
      </c>
      <c r="D222" s="7">
        <v>0</v>
      </c>
      <c r="E222" s="7">
        <v>13.55</v>
      </c>
      <c r="F222" s="7">
        <v>13.55</v>
      </c>
      <c r="G222" s="7">
        <v>13.55</v>
      </c>
      <c r="H222" s="7"/>
      <c r="I222" s="8">
        <f>IF(C222=E222,0,1)</f>
        <v>1</v>
      </c>
      <c r="J222" s="9">
        <v>5763036819</v>
      </c>
      <c r="K222" s="9">
        <f>J222*C222/1000</f>
        <v>76821280.79727</v>
      </c>
      <c r="L222" s="9"/>
      <c r="M222" s="9">
        <f>J222</f>
        <v>5763036819</v>
      </c>
      <c r="N222" s="9">
        <v>364509710</v>
      </c>
      <c r="O222" s="9">
        <v>12035100</v>
      </c>
      <c r="P222" s="9">
        <v>60170170</v>
      </c>
      <c r="Q222" s="9">
        <f>N222+O222+P222</f>
        <v>436714980</v>
      </c>
      <c r="R222" s="9">
        <v>6199751799</v>
      </c>
      <c r="S222" s="10">
        <v>92.9559</v>
      </c>
      <c r="T222" s="10">
        <v>7.0441</v>
      </c>
      <c r="U222" s="115"/>
      <c r="V222" s="53"/>
      <c r="W222" s="11"/>
      <c r="X222" s="11"/>
      <c r="Y222" s="11"/>
      <c r="Z222" s="11"/>
      <c r="AA222" s="11"/>
      <c r="AB222" s="11"/>
      <c r="AC222" s="11"/>
      <c r="AD222" s="11"/>
    </row>
    <row r="223" ht="15" customHeight="1">
      <c r="A223" t="s" s="6">
        <v>124</v>
      </c>
      <c r="B223" t="s" s="6">
        <v>18</v>
      </c>
      <c r="C223" s="7">
        <v>13.29</v>
      </c>
      <c r="D223" s="7">
        <v>0</v>
      </c>
      <c r="E223" s="7">
        <v>13.29</v>
      </c>
      <c r="F223" s="7">
        <v>13.29</v>
      </c>
      <c r="G223" s="7">
        <v>13.29</v>
      </c>
      <c r="H223" s="7"/>
      <c r="I223" s="8">
        <f>IF(C223=E223,0,1)</f>
        <v>0</v>
      </c>
      <c r="J223" s="9">
        <v>1647485003</v>
      </c>
      <c r="K223" s="9">
        <f>J223*C223/1000</f>
        <v>21895075.68987</v>
      </c>
      <c r="L223" s="9"/>
      <c r="M223" s="9">
        <f>J223</f>
        <v>1647485003</v>
      </c>
      <c r="N223" s="9">
        <v>95209553</v>
      </c>
      <c r="O223" s="9">
        <v>147672307</v>
      </c>
      <c r="P223" s="9">
        <v>201493840</v>
      </c>
      <c r="Q223" s="9">
        <f>N223+O223+P223</f>
        <v>444375700</v>
      </c>
      <c r="R223" s="9">
        <v>2091860703</v>
      </c>
      <c r="S223" s="10">
        <v>78.7569</v>
      </c>
      <c r="T223" s="10">
        <v>21.2431</v>
      </c>
      <c r="U223" s="115"/>
      <c r="V223" s="53"/>
      <c r="W223" s="11"/>
      <c r="X223" s="11"/>
      <c r="Y223" s="11"/>
      <c r="Z223" s="11"/>
      <c r="AA223" s="11"/>
      <c r="AB223" s="11"/>
      <c r="AC223" s="11"/>
      <c r="AD223" s="11"/>
    </row>
    <row r="224" ht="15" customHeight="1">
      <c r="A224" t="s" s="6">
        <v>562</v>
      </c>
      <c r="B224" t="s" s="6">
        <v>18</v>
      </c>
      <c r="C224" s="7">
        <v>13.29</v>
      </c>
      <c r="D224" s="7">
        <v>0</v>
      </c>
      <c r="E224" s="7">
        <v>25.81</v>
      </c>
      <c r="F224" s="7">
        <v>25.81</v>
      </c>
      <c r="G224" s="7">
        <v>25.81</v>
      </c>
      <c r="H224" s="7"/>
      <c r="I224" s="8">
        <f>IF(C224=E224,0,1)</f>
        <v>1</v>
      </c>
      <c r="J224" s="9">
        <v>2285765800</v>
      </c>
      <c r="K224" s="9">
        <f>J224*C224/1000</f>
        <v>30377827.482</v>
      </c>
      <c r="L224" s="9"/>
      <c r="M224" s="9">
        <f>J224</f>
        <v>2285765800</v>
      </c>
      <c r="N224" s="9">
        <v>149374820</v>
      </c>
      <c r="O224" s="9">
        <v>88224903</v>
      </c>
      <c r="P224" s="9">
        <v>215453400</v>
      </c>
      <c r="Q224" s="9">
        <f>N224+O224+P224</f>
        <v>453053123</v>
      </c>
      <c r="R224" s="9">
        <v>2738818923</v>
      </c>
      <c r="S224" s="10">
        <v>83.4581</v>
      </c>
      <c r="T224" s="10">
        <v>16.5419</v>
      </c>
      <c r="U224" s="115"/>
      <c r="V224" s="53"/>
      <c r="W224" s="11"/>
      <c r="X224" s="11"/>
      <c r="Y224" s="11"/>
      <c r="Z224" s="11"/>
      <c r="AA224" s="11"/>
      <c r="AB224" s="11"/>
      <c r="AC224" s="11"/>
      <c r="AD224" s="11"/>
    </row>
    <row r="225" ht="15" customHeight="1">
      <c r="A225" t="s" s="6">
        <v>22</v>
      </c>
      <c r="B225" t="s" s="6">
        <v>18</v>
      </c>
      <c r="C225" s="7">
        <v>13.27</v>
      </c>
      <c r="D225" s="7">
        <v>0</v>
      </c>
      <c r="E225" s="7">
        <v>17.18</v>
      </c>
      <c r="F225" s="7">
        <v>17.18</v>
      </c>
      <c r="G225" s="7">
        <v>17.18</v>
      </c>
      <c r="H225" s="7"/>
      <c r="I225" s="8">
        <f>IF(C225=E225,0,1)</f>
        <v>1</v>
      </c>
      <c r="J225" s="9">
        <v>1308554443</v>
      </c>
      <c r="K225" s="9">
        <f>J225*C225/1000</f>
        <v>17364517.45861</v>
      </c>
      <c r="L225" s="9"/>
      <c r="M225" s="9">
        <f>J225</f>
        <v>1308554443</v>
      </c>
      <c r="N225" s="9">
        <v>34741317</v>
      </c>
      <c r="O225" s="9">
        <v>29447700</v>
      </c>
      <c r="P225" s="9">
        <v>116272035</v>
      </c>
      <c r="Q225" s="9">
        <f>N225+O225+P225</f>
        <v>180461052</v>
      </c>
      <c r="R225" s="9">
        <v>1489015495</v>
      </c>
      <c r="S225" s="10">
        <v>87.8805</v>
      </c>
      <c r="T225" s="10">
        <v>12.1195</v>
      </c>
      <c r="U225" s="115"/>
      <c r="V225" s="53"/>
      <c r="W225" s="11"/>
      <c r="X225" s="11"/>
      <c r="Y225" s="11"/>
      <c r="Z225" s="11"/>
      <c r="AA225" s="11"/>
      <c r="AB225" s="11"/>
      <c r="AC225" s="11"/>
      <c r="AD225" s="11"/>
    </row>
    <row r="226" ht="15" customHeight="1">
      <c r="A226" t="s" s="6">
        <v>130</v>
      </c>
      <c r="B226" t="s" s="6">
        <v>18</v>
      </c>
      <c r="C226" s="7">
        <v>13.25</v>
      </c>
      <c r="D226" s="7">
        <v>0</v>
      </c>
      <c r="E226" s="7">
        <v>25.72</v>
      </c>
      <c r="F226" s="7">
        <v>25.72</v>
      </c>
      <c r="G226" s="7">
        <v>25.72</v>
      </c>
      <c r="H226" s="7"/>
      <c r="I226" s="8">
        <f>IF(C226=E226,0,1)</f>
        <v>1</v>
      </c>
      <c r="J226" s="9">
        <v>3571746495</v>
      </c>
      <c r="K226" s="9">
        <f>J226*C226/1000</f>
        <v>47325641.05875</v>
      </c>
      <c r="L226" s="9"/>
      <c r="M226" s="9">
        <f>J226</f>
        <v>3571746495</v>
      </c>
      <c r="N226" s="9">
        <v>786385013</v>
      </c>
      <c r="O226" s="9">
        <v>196559400</v>
      </c>
      <c r="P226" s="9">
        <v>231916610</v>
      </c>
      <c r="Q226" s="9">
        <f>N226+O226+P226</f>
        <v>1214861023</v>
      </c>
      <c r="R226" s="9">
        <v>4786607518</v>
      </c>
      <c r="S226" s="10">
        <v>74.61960000000001</v>
      </c>
      <c r="T226" s="10">
        <v>25.3804</v>
      </c>
      <c r="U226" s="115"/>
      <c r="V226" s="53"/>
      <c r="W226" s="11"/>
      <c r="X226" s="11"/>
      <c r="Y226" s="11"/>
      <c r="Z226" s="11"/>
      <c r="AA226" s="11"/>
      <c r="AB226" s="11"/>
      <c r="AC226" s="11"/>
      <c r="AD226" s="11"/>
    </row>
    <row r="227" ht="15" customHeight="1">
      <c r="A227" t="s" s="6">
        <v>384</v>
      </c>
      <c r="B227" t="s" s="6">
        <v>18</v>
      </c>
      <c r="C227" s="7">
        <v>13.25</v>
      </c>
      <c r="D227" s="7">
        <v>0</v>
      </c>
      <c r="E227" s="7">
        <v>13.25</v>
      </c>
      <c r="F227" s="7">
        <v>13.25</v>
      </c>
      <c r="G227" s="7">
        <v>13.25</v>
      </c>
      <c r="H227" s="7"/>
      <c r="I227" s="8">
        <f>IF(C227=E227,0,1)</f>
        <v>0</v>
      </c>
      <c r="J227" s="9">
        <v>2005402067</v>
      </c>
      <c r="K227" s="9">
        <f>J227*C227/1000</f>
        <v>26571577.38775</v>
      </c>
      <c r="L227" s="9"/>
      <c r="M227" s="9">
        <f>J227</f>
        <v>2005402067</v>
      </c>
      <c r="N227" s="9">
        <v>259982282</v>
      </c>
      <c r="O227" s="9">
        <v>132929800</v>
      </c>
      <c r="P227" s="9">
        <v>54846730</v>
      </c>
      <c r="Q227" s="9">
        <f>N227+O227+P227</f>
        <v>447758812</v>
      </c>
      <c r="R227" s="9">
        <v>2453160879</v>
      </c>
      <c r="S227" s="10">
        <v>81.74769999999999</v>
      </c>
      <c r="T227" s="10">
        <v>18.2523</v>
      </c>
      <c r="U227" s="115"/>
      <c r="V227" s="53"/>
      <c r="W227" s="11"/>
      <c r="X227" s="11"/>
      <c r="Y227" s="11"/>
      <c r="Z227" s="11"/>
      <c r="AA227" s="11"/>
      <c r="AB227" s="11"/>
      <c r="AC227" s="11"/>
      <c r="AD227" s="11"/>
    </row>
    <row r="228" ht="15" customHeight="1">
      <c r="A228" t="s" s="6">
        <v>532</v>
      </c>
      <c r="B228" t="s" s="6">
        <v>18</v>
      </c>
      <c r="C228" s="7">
        <v>13.25</v>
      </c>
      <c r="D228" s="7">
        <v>0</v>
      </c>
      <c r="E228" s="7">
        <v>26.31</v>
      </c>
      <c r="F228" s="7">
        <v>26.31</v>
      </c>
      <c r="G228" s="7">
        <v>26.31</v>
      </c>
      <c r="H228" s="7"/>
      <c r="I228" s="8">
        <f>IF(C228=E228,0,1)</f>
        <v>1</v>
      </c>
      <c r="J228" s="9">
        <v>5904892027</v>
      </c>
      <c r="K228" s="9">
        <f>J228*C228/1000</f>
        <v>78239819.35775</v>
      </c>
      <c r="L228" s="9"/>
      <c r="M228" s="9">
        <f>J228</f>
        <v>5904892027</v>
      </c>
      <c r="N228" s="9">
        <v>611299183</v>
      </c>
      <c r="O228" s="9">
        <v>343903330</v>
      </c>
      <c r="P228" s="9">
        <v>258562250</v>
      </c>
      <c r="Q228" s="9">
        <f>N228+O228+P228</f>
        <v>1213764763</v>
      </c>
      <c r="R228" s="9">
        <v>7118656790</v>
      </c>
      <c r="S228" s="10">
        <v>82.9495</v>
      </c>
      <c r="T228" s="10">
        <v>17.0505</v>
      </c>
      <c r="U228" s="115"/>
      <c r="V228" s="53"/>
      <c r="W228" s="11"/>
      <c r="X228" s="11"/>
      <c r="Y228" s="11"/>
      <c r="Z228" s="11"/>
      <c r="AA228" s="11"/>
      <c r="AB228" s="11"/>
      <c r="AC228" s="11"/>
      <c r="AD228" s="11"/>
    </row>
    <row r="229" ht="15" customHeight="1">
      <c r="A229" t="s" s="6">
        <v>644</v>
      </c>
      <c r="B229" t="s" s="6">
        <v>18</v>
      </c>
      <c r="C229" s="7">
        <v>13.25</v>
      </c>
      <c r="D229" s="7">
        <v>0</v>
      </c>
      <c r="E229" s="7">
        <v>21.28</v>
      </c>
      <c r="F229" s="7">
        <v>21.28</v>
      </c>
      <c r="G229" s="7">
        <v>21.28</v>
      </c>
      <c r="H229" s="7"/>
      <c r="I229" s="8">
        <f>IF(C229=E229,0,1)</f>
        <v>1</v>
      </c>
      <c r="J229" s="9">
        <v>7602271296</v>
      </c>
      <c r="K229" s="9">
        <f>J229*C229/1000</f>
        <v>100730094.672</v>
      </c>
      <c r="L229" s="9"/>
      <c r="M229" s="9">
        <f>J229</f>
        <v>7602271296</v>
      </c>
      <c r="N229" s="9">
        <v>1336546562</v>
      </c>
      <c r="O229" s="9">
        <v>860129904</v>
      </c>
      <c r="P229" s="9">
        <v>250676563</v>
      </c>
      <c r="Q229" s="9">
        <f>N229+O229+P229</f>
        <v>2447353029</v>
      </c>
      <c r="R229" s="9">
        <v>10049624325</v>
      </c>
      <c r="S229" s="10">
        <v>75.6473</v>
      </c>
      <c r="T229" s="10">
        <v>24.3527</v>
      </c>
      <c r="U229" s="115"/>
      <c r="V229" s="53"/>
      <c r="W229" s="11"/>
      <c r="X229" s="11"/>
      <c r="Y229" s="11"/>
      <c r="Z229" s="11"/>
      <c r="AA229" s="11"/>
      <c r="AB229" s="11"/>
      <c r="AC229" s="11"/>
      <c r="AD229" s="11"/>
    </row>
    <row r="230" ht="15" customHeight="1">
      <c r="A230" t="s" s="6">
        <v>662</v>
      </c>
      <c r="B230" t="s" s="6">
        <v>18</v>
      </c>
      <c r="C230" s="7">
        <v>13.23</v>
      </c>
      <c r="D230" s="7">
        <v>0</v>
      </c>
      <c r="E230" s="7">
        <v>13.23</v>
      </c>
      <c r="F230" s="7">
        <v>13.23</v>
      </c>
      <c r="G230" s="7">
        <v>13.23</v>
      </c>
      <c r="H230" s="7"/>
      <c r="I230" s="8">
        <f>IF(C230=E230,0,1)</f>
        <v>0</v>
      </c>
      <c r="J230" s="9">
        <v>447591821</v>
      </c>
      <c r="K230" s="9">
        <f>J230*C230/1000</f>
        <v>5921639.79183</v>
      </c>
      <c r="L230" s="9"/>
      <c r="M230" s="9">
        <f>J230</f>
        <v>447591821</v>
      </c>
      <c r="N230" s="9">
        <v>16611283</v>
      </c>
      <c r="O230" s="9">
        <v>9898200</v>
      </c>
      <c r="P230" s="9">
        <v>24943194</v>
      </c>
      <c r="Q230" s="9">
        <f>N230+O230+P230</f>
        <v>51452677</v>
      </c>
      <c r="R230" s="9">
        <v>499044498</v>
      </c>
      <c r="S230" s="10">
        <v>89.68980000000001</v>
      </c>
      <c r="T230" s="10">
        <v>10.3102</v>
      </c>
      <c r="U230" s="115"/>
      <c r="V230" s="53"/>
      <c r="W230" s="11"/>
      <c r="X230" s="11"/>
      <c r="Y230" s="11"/>
      <c r="Z230" s="11"/>
      <c r="AA230" s="11"/>
      <c r="AB230" s="11"/>
      <c r="AC230" s="11"/>
      <c r="AD230" s="11"/>
    </row>
    <row r="231" ht="15" customHeight="1">
      <c r="A231" t="s" s="6">
        <v>602</v>
      </c>
      <c r="B231" t="s" s="6">
        <v>18</v>
      </c>
      <c r="C231" s="7">
        <v>13.18</v>
      </c>
      <c r="D231" s="7">
        <v>0</v>
      </c>
      <c r="E231" s="7">
        <v>28.87</v>
      </c>
      <c r="F231" s="7">
        <v>28.87</v>
      </c>
      <c r="G231" s="7">
        <v>28.87</v>
      </c>
      <c r="H231" s="7"/>
      <c r="I231" s="8">
        <f>IF(C231=E231,0,1)</f>
        <v>1</v>
      </c>
      <c r="J231" s="9">
        <v>5515150101</v>
      </c>
      <c r="K231" s="9">
        <f>J231*C231/1000</f>
        <v>72689678.33118001</v>
      </c>
      <c r="L231" s="9"/>
      <c r="M231" s="9">
        <f>J231</f>
        <v>5515150101</v>
      </c>
      <c r="N231" s="9">
        <v>991385054</v>
      </c>
      <c r="O231" s="9">
        <v>335222650</v>
      </c>
      <c r="P231" s="9">
        <v>216238320</v>
      </c>
      <c r="Q231" s="9">
        <f>N231+O231+P231</f>
        <v>1542846024</v>
      </c>
      <c r="R231" s="9">
        <v>7057996125</v>
      </c>
      <c r="S231" s="10">
        <v>78.1405</v>
      </c>
      <c r="T231" s="10">
        <v>21.8595</v>
      </c>
      <c r="U231" s="115"/>
      <c r="V231" s="53"/>
      <c r="W231" s="11"/>
      <c r="X231" s="11"/>
      <c r="Y231" s="11"/>
      <c r="Z231" s="11"/>
      <c r="AA231" s="11"/>
      <c r="AB231" s="11"/>
      <c r="AC231" s="11"/>
      <c r="AD231" s="11"/>
    </row>
    <row r="232" ht="15" customHeight="1">
      <c r="A232" t="s" s="6">
        <v>538</v>
      </c>
      <c r="B232" t="s" s="6">
        <v>18</v>
      </c>
      <c r="C232" s="7">
        <v>13.16</v>
      </c>
      <c r="D232" s="7">
        <v>0</v>
      </c>
      <c r="E232" s="7">
        <v>13.16</v>
      </c>
      <c r="F232" s="7">
        <v>13.16</v>
      </c>
      <c r="G232" s="7">
        <v>13.16</v>
      </c>
      <c r="H232" s="7"/>
      <c r="I232" s="8">
        <f>IF(C232=E232,0,1)</f>
        <v>0</v>
      </c>
      <c r="J232" s="9">
        <v>4599436267</v>
      </c>
      <c r="K232" s="9">
        <f>J232*C232/1000</f>
        <v>60528581.27372</v>
      </c>
      <c r="L232" s="9"/>
      <c r="M232" s="9">
        <f>J232</f>
        <v>4599436267</v>
      </c>
      <c r="N232" s="9">
        <v>251021747</v>
      </c>
      <c r="O232" s="9">
        <v>70106426</v>
      </c>
      <c r="P232" s="9">
        <v>365409850</v>
      </c>
      <c r="Q232" s="9">
        <f>N232+O232+P232</f>
        <v>686538023</v>
      </c>
      <c r="R232" s="9">
        <v>5285974290</v>
      </c>
      <c r="S232" s="10">
        <v>87.0121</v>
      </c>
      <c r="T232" s="10">
        <v>12.9879</v>
      </c>
      <c r="U232" s="115"/>
      <c r="V232" s="53"/>
      <c r="W232" s="11"/>
      <c r="X232" s="11"/>
      <c r="Y232" s="11"/>
      <c r="Z232" s="11"/>
      <c r="AA232" s="11"/>
      <c r="AB232" s="11"/>
      <c r="AC232" s="11"/>
      <c r="AD232" s="11"/>
    </row>
    <row r="233" ht="15" customHeight="1">
      <c r="A233" t="s" s="6">
        <v>576</v>
      </c>
      <c r="B233" t="s" s="6">
        <v>18</v>
      </c>
      <c r="C233" s="7">
        <v>13.16</v>
      </c>
      <c r="D233" s="7">
        <v>0</v>
      </c>
      <c r="E233" s="7">
        <v>13.16</v>
      </c>
      <c r="F233" s="7">
        <v>13.16</v>
      </c>
      <c r="G233" s="7">
        <v>13.16</v>
      </c>
      <c r="H233" s="7"/>
      <c r="I233" s="8">
        <f>IF(C233=E233,0,1)</f>
        <v>0</v>
      </c>
      <c r="J233" s="9">
        <v>1183430373</v>
      </c>
      <c r="K233" s="9">
        <f>J233*C233/1000</f>
        <v>15573943.70868</v>
      </c>
      <c r="L233" s="9"/>
      <c r="M233" s="9">
        <f>J233</f>
        <v>1183430373</v>
      </c>
      <c r="N233" s="9">
        <v>62000244</v>
      </c>
      <c r="O233" s="9">
        <v>43841660</v>
      </c>
      <c r="P233" s="9">
        <v>59557632</v>
      </c>
      <c r="Q233" s="9">
        <f>N233+O233+P233</f>
        <v>165399536</v>
      </c>
      <c r="R233" s="9">
        <v>1348829909</v>
      </c>
      <c r="S233" s="10">
        <v>87.7376</v>
      </c>
      <c r="T233" s="10">
        <v>12.2624</v>
      </c>
      <c r="U233" s="115"/>
      <c r="V233" s="53"/>
      <c r="W233" s="11"/>
      <c r="X233" s="11"/>
      <c r="Y233" s="11"/>
      <c r="Z233" s="11"/>
      <c r="AA233" s="11"/>
      <c r="AB233" s="11"/>
      <c r="AC233" s="11"/>
      <c r="AD233" s="11"/>
    </row>
    <row r="234" ht="15" customHeight="1">
      <c r="A234" t="s" s="6">
        <v>706</v>
      </c>
      <c r="B234" t="s" s="6">
        <v>18</v>
      </c>
      <c r="C234" s="7">
        <v>13.15</v>
      </c>
      <c r="D234" s="7">
        <v>0</v>
      </c>
      <c r="E234" s="7">
        <v>13.15</v>
      </c>
      <c r="F234" s="7">
        <v>13.15</v>
      </c>
      <c r="G234" s="7">
        <v>13.15</v>
      </c>
      <c r="H234" s="7"/>
      <c r="I234" s="8">
        <f>IF(C234=E234,0,1)</f>
        <v>0</v>
      </c>
      <c r="J234" s="9">
        <v>117150425</v>
      </c>
      <c r="K234" s="9">
        <f>J234*C234/1000</f>
        <v>1540528.08875</v>
      </c>
      <c r="L234" s="9"/>
      <c r="M234" s="9">
        <f>J234</f>
        <v>117150425</v>
      </c>
      <c r="N234" s="9">
        <v>1320397</v>
      </c>
      <c r="O234" s="9">
        <v>1099500</v>
      </c>
      <c r="P234" s="9">
        <v>14634786</v>
      </c>
      <c r="Q234" s="9">
        <f>N234+O234+P234</f>
        <v>17054683</v>
      </c>
      <c r="R234" s="9">
        <v>134205108</v>
      </c>
      <c r="S234" s="10">
        <v>87.2921</v>
      </c>
      <c r="T234" s="10">
        <v>12.7079</v>
      </c>
      <c r="U234" s="115"/>
      <c r="V234" s="53"/>
      <c r="W234" s="11"/>
      <c r="X234" s="11"/>
      <c r="Y234" s="11"/>
      <c r="Z234" s="11"/>
      <c r="AA234" s="11"/>
      <c r="AB234" s="11"/>
      <c r="AC234" s="11"/>
      <c r="AD234" s="11"/>
    </row>
    <row r="235" ht="15" customHeight="1">
      <c r="A235" t="s" s="6">
        <v>356</v>
      </c>
      <c r="B235" t="s" s="6">
        <v>18</v>
      </c>
      <c r="C235" s="7">
        <v>13.12</v>
      </c>
      <c r="D235" s="7">
        <v>0</v>
      </c>
      <c r="E235" s="7">
        <v>22.17</v>
      </c>
      <c r="F235" s="7">
        <v>22.17</v>
      </c>
      <c r="G235" s="7">
        <v>22.17</v>
      </c>
      <c r="H235" s="7"/>
      <c r="I235" s="8">
        <f>IF(C235=E235,0,1)</f>
        <v>1</v>
      </c>
      <c r="J235" s="9">
        <v>4899698776</v>
      </c>
      <c r="K235" s="9">
        <f>J235*C235/1000</f>
        <v>64284047.94112</v>
      </c>
      <c r="L235" s="9"/>
      <c r="M235" s="9">
        <f>J235</f>
        <v>4899698776</v>
      </c>
      <c r="N235" s="9">
        <v>1157201619</v>
      </c>
      <c r="O235" s="9">
        <v>625607054</v>
      </c>
      <c r="P235" s="9">
        <v>314153340</v>
      </c>
      <c r="Q235" s="9">
        <f>N235+O235+P235</f>
        <v>2096962013</v>
      </c>
      <c r="R235" s="9">
        <v>6996660789</v>
      </c>
      <c r="S235" s="10">
        <v>70.0291</v>
      </c>
      <c r="T235" s="10">
        <v>29.9709</v>
      </c>
      <c r="U235" s="115"/>
      <c r="V235" s="53"/>
      <c r="W235" s="11"/>
      <c r="X235" s="11"/>
      <c r="Y235" s="11"/>
      <c r="Z235" s="11"/>
      <c r="AA235" s="11"/>
      <c r="AB235" s="11"/>
      <c r="AC235" s="11"/>
      <c r="AD235" s="11"/>
    </row>
    <row r="236" ht="15" customHeight="1">
      <c r="A236" t="s" s="6">
        <v>378</v>
      </c>
      <c r="B236" t="s" s="6">
        <v>18</v>
      </c>
      <c r="C236" s="7">
        <v>13.05</v>
      </c>
      <c r="D236" s="7">
        <v>0</v>
      </c>
      <c r="E236" s="7">
        <v>25.62</v>
      </c>
      <c r="F236" s="7">
        <v>25.62</v>
      </c>
      <c r="G236" s="7">
        <v>25.62</v>
      </c>
      <c r="H236" s="7"/>
      <c r="I236" s="8">
        <f>IF(C236=E236,0,1)</f>
        <v>1</v>
      </c>
      <c r="J236" s="9">
        <v>6010378615</v>
      </c>
      <c r="K236" s="9">
        <f>J236*C236/1000</f>
        <v>78435440.92575</v>
      </c>
      <c r="L236" s="9"/>
      <c r="M236" s="9">
        <f>J236</f>
        <v>6010378615</v>
      </c>
      <c r="N236" s="9">
        <v>523364382</v>
      </c>
      <c r="O236" s="9">
        <v>166711750</v>
      </c>
      <c r="P236" s="9">
        <v>181576000</v>
      </c>
      <c r="Q236" s="9">
        <f>N236+O236+P236</f>
        <v>871652132</v>
      </c>
      <c r="R236" s="9">
        <v>6882030747</v>
      </c>
      <c r="S236" s="10">
        <v>87.3344</v>
      </c>
      <c r="T236" s="10">
        <v>12.6656</v>
      </c>
      <c r="U236" s="115"/>
      <c r="V236" s="53"/>
      <c r="W236" s="11"/>
      <c r="X236" s="11"/>
      <c r="Y236" s="11"/>
      <c r="Z236" s="11"/>
      <c r="AA236" s="11"/>
      <c r="AB236" s="11"/>
      <c r="AC236" s="11"/>
      <c r="AD236" s="11"/>
    </row>
    <row r="237" ht="15" customHeight="1">
      <c r="A237" t="s" s="6">
        <v>600</v>
      </c>
      <c r="B237" t="s" s="6">
        <v>18</v>
      </c>
      <c r="C237" s="7">
        <v>13.05</v>
      </c>
      <c r="D237" s="7">
        <v>0</v>
      </c>
      <c r="E237" s="7">
        <v>21.21</v>
      </c>
      <c r="F237" s="7">
        <v>21.21</v>
      </c>
      <c r="G237" s="7">
        <v>21.21</v>
      </c>
      <c r="H237" s="7"/>
      <c r="I237" s="8">
        <f>IF(C237=E237,0,1)</f>
        <v>1</v>
      </c>
      <c r="J237" s="9">
        <v>2228997086</v>
      </c>
      <c r="K237" s="9">
        <f>J237*C237/1000</f>
        <v>29088411.9723</v>
      </c>
      <c r="L237" s="9"/>
      <c r="M237" s="9">
        <f>J237</f>
        <v>2228997086</v>
      </c>
      <c r="N237" s="9">
        <v>252530699</v>
      </c>
      <c r="O237" s="9">
        <v>14351501</v>
      </c>
      <c r="P237" s="9">
        <v>77891350</v>
      </c>
      <c r="Q237" s="9">
        <f>N237+O237+P237</f>
        <v>344773550</v>
      </c>
      <c r="R237" s="9">
        <v>2573770636</v>
      </c>
      <c r="S237" s="10">
        <v>86.60429999999999</v>
      </c>
      <c r="T237" s="10">
        <v>13.3957</v>
      </c>
      <c r="U237" s="115"/>
      <c r="V237" s="53"/>
      <c r="W237" s="11"/>
      <c r="X237" s="11"/>
      <c r="Y237" s="11"/>
      <c r="Z237" s="11"/>
      <c r="AA237" s="11"/>
      <c r="AB237" s="11"/>
      <c r="AC237" s="11"/>
      <c r="AD237" s="11"/>
    </row>
    <row r="238" ht="15" customHeight="1">
      <c r="A238" t="s" s="6">
        <v>700</v>
      </c>
      <c r="B238" t="s" s="6">
        <v>18</v>
      </c>
      <c r="C238" s="7">
        <v>13.03</v>
      </c>
      <c r="D238" s="7">
        <v>0</v>
      </c>
      <c r="E238" s="7">
        <v>30.06</v>
      </c>
      <c r="F238" s="7">
        <v>30.06</v>
      </c>
      <c r="G238" s="7">
        <v>30.06</v>
      </c>
      <c r="H238" s="7"/>
      <c r="I238" s="8">
        <f>IF(C238=E238,0,1)</f>
        <v>1</v>
      </c>
      <c r="J238" s="9">
        <v>4170806153</v>
      </c>
      <c r="K238" s="9">
        <f>J238*C238/1000</f>
        <v>54345604.17359</v>
      </c>
      <c r="L238" s="9"/>
      <c r="M238" s="9">
        <f>J238</f>
        <v>4170806153</v>
      </c>
      <c r="N238" s="9">
        <v>192127690</v>
      </c>
      <c r="O238" s="9">
        <v>955942832</v>
      </c>
      <c r="P238" s="9">
        <v>193576910</v>
      </c>
      <c r="Q238" s="9">
        <f>N238+O238+P238</f>
        <v>1341647432</v>
      </c>
      <c r="R238" s="9">
        <v>5512453585</v>
      </c>
      <c r="S238" s="10">
        <v>75.6615</v>
      </c>
      <c r="T238" s="10">
        <v>24.3385</v>
      </c>
      <c r="U238" s="115"/>
      <c r="V238" s="53"/>
      <c r="W238" s="11"/>
      <c r="X238" s="11"/>
      <c r="Y238" s="11"/>
      <c r="Z238" s="11"/>
      <c r="AA238" s="11"/>
      <c r="AB238" s="11"/>
      <c r="AC238" s="11"/>
      <c r="AD238" s="11"/>
    </row>
    <row r="239" ht="15" customHeight="1">
      <c r="A239" t="s" s="6">
        <v>664</v>
      </c>
      <c r="B239" t="s" s="6">
        <v>18</v>
      </c>
      <c r="C239" s="7">
        <v>13.01</v>
      </c>
      <c r="D239" s="7">
        <v>0</v>
      </c>
      <c r="E239" s="7">
        <v>13.01</v>
      </c>
      <c r="F239" s="7">
        <v>13.01</v>
      </c>
      <c r="G239" s="7">
        <v>13.01</v>
      </c>
      <c r="H239" s="7"/>
      <c r="I239" s="8">
        <f>IF(C239=E239,0,1)</f>
        <v>0</v>
      </c>
      <c r="J239" s="9">
        <v>1115586363</v>
      </c>
      <c r="K239" s="9">
        <f>J239*C239/1000</f>
        <v>14513778.58263</v>
      </c>
      <c r="L239" s="9"/>
      <c r="M239" s="9">
        <f>J239</f>
        <v>1115586363</v>
      </c>
      <c r="N239" s="9">
        <v>9968808</v>
      </c>
      <c r="O239" s="9">
        <v>2304600</v>
      </c>
      <c r="P239" s="9">
        <v>21563080</v>
      </c>
      <c r="Q239" s="9">
        <f>N239+O239+P239</f>
        <v>33836488</v>
      </c>
      <c r="R239" s="9">
        <v>1149422851</v>
      </c>
      <c r="S239" s="10">
        <v>97.0562</v>
      </c>
      <c r="T239" s="10">
        <v>2.9438</v>
      </c>
      <c r="U239" s="115"/>
      <c r="V239" s="53"/>
      <c r="W239" s="11"/>
      <c r="X239" s="11"/>
      <c r="Y239" s="11"/>
      <c r="Z239" s="11"/>
      <c r="AA239" s="11"/>
      <c r="AB239" s="11"/>
      <c r="AC239" s="11"/>
      <c r="AD239" s="11"/>
    </row>
    <row r="240" ht="15" customHeight="1">
      <c r="A240" t="s" s="6">
        <v>358</v>
      </c>
      <c r="B240" t="s" s="6">
        <v>18</v>
      </c>
      <c r="C240" s="7">
        <v>12.95</v>
      </c>
      <c r="D240" s="7">
        <v>0</v>
      </c>
      <c r="E240" s="7">
        <v>12.95</v>
      </c>
      <c r="F240" s="7">
        <v>12.95</v>
      </c>
      <c r="G240" s="7">
        <v>12.95</v>
      </c>
      <c r="H240" s="7"/>
      <c r="I240" s="8">
        <f>IF(C240=E240,0,1)</f>
        <v>0</v>
      </c>
      <c r="J240" s="9">
        <v>5455525859</v>
      </c>
      <c r="K240" s="9">
        <f>J240*C240/1000</f>
        <v>70649059.87405001</v>
      </c>
      <c r="L240" s="9"/>
      <c r="M240" s="9">
        <f>J240</f>
        <v>5455525859</v>
      </c>
      <c r="N240" s="9">
        <v>262141383</v>
      </c>
      <c r="O240" s="9">
        <v>56794500</v>
      </c>
      <c r="P240" s="9">
        <v>100633340</v>
      </c>
      <c r="Q240" s="9">
        <f>N240+O240+P240</f>
        <v>419569223</v>
      </c>
      <c r="R240" s="9">
        <v>5875095082</v>
      </c>
      <c r="S240" s="10">
        <v>92.85850000000001</v>
      </c>
      <c r="T240" s="10">
        <v>7.1415</v>
      </c>
      <c r="U240" s="115"/>
      <c r="V240" s="53"/>
      <c r="W240" s="11"/>
      <c r="X240" s="11"/>
      <c r="Y240" s="11"/>
      <c r="Z240" s="11"/>
      <c r="AA240" s="11"/>
      <c r="AB240" s="11"/>
      <c r="AC240" s="11"/>
      <c r="AD240" s="11"/>
    </row>
    <row r="241" ht="15" customHeight="1">
      <c r="A241" t="s" s="6">
        <v>536</v>
      </c>
      <c r="B241" t="s" s="6">
        <v>18</v>
      </c>
      <c r="C241" s="7">
        <v>12.9</v>
      </c>
      <c r="D241" s="7">
        <v>0</v>
      </c>
      <c r="E241" s="7">
        <v>12.9</v>
      </c>
      <c r="F241" s="7">
        <v>12.9</v>
      </c>
      <c r="G241" s="7">
        <v>12.9</v>
      </c>
      <c r="H241" s="7"/>
      <c r="I241" s="8">
        <f>IF(C241=E241,0,1)</f>
        <v>0</v>
      </c>
      <c r="J241" s="9">
        <v>218919010</v>
      </c>
      <c r="K241" s="9">
        <f>J241*C241/1000</f>
        <v>2824055.229</v>
      </c>
      <c r="L241" s="9"/>
      <c r="M241" s="9">
        <f>J241</f>
        <v>218919010</v>
      </c>
      <c r="N241" s="9">
        <v>6174276</v>
      </c>
      <c r="O241" s="9">
        <v>238200</v>
      </c>
      <c r="P241" s="9">
        <v>30134612</v>
      </c>
      <c r="Q241" s="9">
        <f>N241+O241+P241</f>
        <v>36547088</v>
      </c>
      <c r="R241" s="9">
        <v>255466098</v>
      </c>
      <c r="S241" s="10">
        <v>85.694</v>
      </c>
      <c r="T241" s="10">
        <v>14.306</v>
      </c>
      <c r="U241" s="115"/>
      <c r="V241" s="53"/>
      <c r="W241" s="11"/>
      <c r="X241" s="11"/>
      <c r="Y241" s="11"/>
      <c r="Z241" s="11"/>
      <c r="AA241" s="11"/>
      <c r="AB241" s="11"/>
      <c r="AC241" s="11"/>
      <c r="AD241" s="11"/>
    </row>
    <row r="242" ht="15" customHeight="1">
      <c r="A242" t="s" s="6">
        <v>304</v>
      </c>
      <c r="B242" t="s" s="6">
        <v>18</v>
      </c>
      <c r="C242" s="7">
        <v>12.86</v>
      </c>
      <c r="D242" s="7">
        <v>0</v>
      </c>
      <c r="E242" s="7">
        <v>12.86</v>
      </c>
      <c r="F242" s="7">
        <v>12.86</v>
      </c>
      <c r="G242" s="7">
        <v>12.86</v>
      </c>
      <c r="H242" s="7"/>
      <c r="I242" s="8">
        <f>IF(C242=E242,0,1)</f>
        <v>0</v>
      </c>
      <c r="J242" s="9">
        <v>3077755957</v>
      </c>
      <c r="K242" s="9">
        <f>J242*C242/1000</f>
        <v>39579941.60702</v>
      </c>
      <c r="L242" s="9"/>
      <c r="M242" s="9">
        <f>J242</f>
        <v>3077755957</v>
      </c>
      <c r="N242" s="9">
        <v>161146662</v>
      </c>
      <c r="O242" s="9">
        <v>167172880</v>
      </c>
      <c r="P242" s="9">
        <v>36742610</v>
      </c>
      <c r="Q242" s="9">
        <f>N242+O242+P242</f>
        <v>365062152</v>
      </c>
      <c r="R242" s="9">
        <v>3442818109</v>
      </c>
      <c r="S242" s="10">
        <v>89.3964</v>
      </c>
      <c r="T242" s="10">
        <v>10.6036</v>
      </c>
      <c r="U242" s="115"/>
      <c r="V242" s="53"/>
      <c r="W242" s="11"/>
      <c r="X242" s="11"/>
      <c r="Y242" s="11"/>
      <c r="Z242" s="11"/>
      <c r="AA242" s="11"/>
      <c r="AB242" s="11"/>
      <c r="AC242" s="11"/>
      <c r="AD242" s="11"/>
    </row>
    <row r="243" ht="15" customHeight="1">
      <c r="A243" t="s" s="6">
        <v>180</v>
      </c>
      <c r="B243" t="s" s="6">
        <v>18</v>
      </c>
      <c r="C243" s="7">
        <v>12.84</v>
      </c>
      <c r="D243" s="7">
        <v>0</v>
      </c>
      <c r="E243" s="7">
        <v>12.84</v>
      </c>
      <c r="F243" s="7">
        <v>12.84</v>
      </c>
      <c r="G243" s="7">
        <v>12.84</v>
      </c>
      <c r="H243" s="7"/>
      <c r="I243" s="8">
        <f>IF(C243=E243,0,1)</f>
        <v>0</v>
      </c>
      <c r="J243" s="9">
        <v>5019247098</v>
      </c>
      <c r="K243" s="9">
        <f>J243*C243/1000</f>
        <v>64447132.73832</v>
      </c>
      <c r="L243" s="9"/>
      <c r="M243" s="9">
        <f>J243</f>
        <v>5019247098</v>
      </c>
      <c r="N243" s="9">
        <v>133307722</v>
      </c>
      <c r="O243" s="9">
        <v>2730800</v>
      </c>
      <c r="P243" s="9">
        <v>79925710</v>
      </c>
      <c r="Q243" s="9">
        <f>N243+O243+P243</f>
        <v>215964232</v>
      </c>
      <c r="R243" s="9">
        <v>5235211330</v>
      </c>
      <c r="S243" s="10">
        <v>95.87479999999999</v>
      </c>
      <c r="T243" s="10">
        <v>4.1252</v>
      </c>
      <c r="U243" s="115"/>
      <c r="V243" s="53"/>
      <c r="W243" s="11"/>
      <c r="X243" s="11"/>
      <c r="Y243" s="11"/>
      <c r="Z243" s="11"/>
      <c r="AA243" s="11"/>
      <c r="AB243" s="11"/>
      <c r="AC243" s="11"/>
      <c r="AD243" s="11"/>
    </row>
    <row r="244" ht="15" customHeight="1">
      <c r="A244" t="s" s="6">
        <v>598</v>
      </c>
      <c r="B244" t="s" s="6">
        <v>18</v>
      </c>
      <c r="C244" s="7">
        <v>12.83</v>
      </c>
      <c r="D244" s="7">
        <v>0</v>
      </c>
      <c r="E244" s="7">
        <v>23.2</v>
      </c>
      <c r="F244" s="7">
        <v>23.2</v>
      </c>
      <c r="G244" s="7">
        <v>23.2</v>
      </c>
      <c r="H244" s="7"/>
      <c r="I244" s="8">
        <f>IF(C244=E244,0,1)</f>
        <v>1</v>
      </c>
      <c r="J244" s="9">
        <v>3485764995</v>
      </c>
      <c r="K244" s="9">
        <f>J244*C244/1000</f>
        <v>44722364.88585</v>
      </c>
      <c r="L244" s="9"/>
      <c r="M244" s="9">
        <f>J244</f>
        <v>3485764995</v>
      </c>
      <c r="N244" s="9">
        <v>208068025</v>
      </c>
      <c r="O244" s="9">
        <v>20710800</v>
      </c>
      <c r="P244" s="9">
        <v>58884660</v>
      </c>
      <c r="Q244" s="9">
        <f>N244+O244+P244</f>
        <v>287663485</v>
      </c>
      <c r="R244" s="9">
        <v>3773428480</v>
      </c>
      <c r="S244" s="10">
        <v>92.3766</v>
      </c>
      <c r="T244" s="10">
        <v>7.6234</v>
      </c>
      <c r="U244" s="115"/>
      <c r="V244" s="53"/>
      <c r="W244" s="11"/>
      <c r="X244" s="11"/>
      <c r="Y244" s="11"/>
      <c r="Z244" s="11"/>
      <c r="AA244" s="11"/>
      <c r="AB244" s="11"/>
      <c r="AC244" s="11"/>
      <c r="AD244" s="11"/>
    </row>
    <row r="245" ht="15" customHeight="1">
      <c r="A245" t="s" s="6">
        <v>682</v>
      </c>
      <c r="B245" t="s" s="6">
        <v>18</v>
      </c>
      <c r="C245" s="7">
        <v>12.81</v>
      </c>
      <c r="D245" s="7">
        <v>0</v>
      </c>
      <c r="E245" s="7">
        <v>12.81</v>
      </c>
      <c r="F245" s="7">
        <v>12.81</v>
      </c>
      <c r="G245" s="7">
        <v>12.81</v>
      </c>
      <c r="H245" s="7"/>
      <c r="I245" s="8">
        <f>IF(C245=E245,0,1)</f>
        <v>0</v>
      </c>
      <c r="J245" s="9">
        <v>6502395365</v>
      </c>
      <c r="K245" s="9">
        <f>J245*C245/1000</f>
        <v>83295684.62565</v>
      </c>
      <c r="L245" s="9"/>
      <c r="M245" s="9">
        <f>J245</f>
        <v>6502395365</v>
      </c>
      <c r="N245" s="9">
        <v>208334435</v>
      </c>
      <c r="O245" s="9">
        <v>9961900</v>
      </c>
      <c r="P245" s="9">
        <v>94931700</v>
      </c>
      <c r="Q245" s="9">
        <f>N245+O245+P245</f>
        <v>313228035</v>
      </c>
      <c r="R245" s="9">
        <v>6815623400</v>
      </c>
      <c r="S245" s="10">
        <v>95.40430000000001</v>
      </c>
      <c r="T245" s="10">
        <v>4.5957</v>
      </c>
      <c r="U245" s="115"/>
      <c r="V245" s="53"/>
      <c r="W245" s="11"/>
      <c r="X245" s="11"/>
      <c r="Y245" s="11"/>
      <c r="Z245" s="11"/>
      <c r="AA245" s="11"/>
      <c r="AB245" s="11"/>
      <c r="AC245" s="11"/>
      <c r="AD245" s="11"/>
    </row>
    <row r="246" ht="15" customHeight="1">
      <c r="A246" t="s" s="6">
        <v>132</v>
      </c>
      <c r="B246" t="s" s="6">
        <v>18</v>
      </c>
      <c r="C246" s="7">
        <v>12.76</v>
      </c>
      <c r="D246" s="7">
        <v>0</v>
      </c>
      <c r="E246" s="7">
        <v>12.76</v>
      </c>
      <c r="F246" s="7">
        <v>12.76</v>
      </c>
      <c r="G246" s="7">
        <v>12.76</v>
      </c>
      <c r="H246" s="7"/>
      <c r="I246" s="8">
        <f>IF(C246=E246,0,1)</f>
        <v>0</v>
      </c>
      <c r="J246" s="9">
        <v>312983186</v>
      </c>
      <c r="K246" s="9">
        <f>J246*C246/1000</f>
        <v>3993665.45336</v>
      </c>
      <c r="L246" s="9"/>
      <c r="M246" s="9">
        <f>J246</f>
        <v>312983186</v>
      </c>
      <c r="N246" s="9">
        <v>22509129</v>
      </c>
      <c r="O246" s="9">
        <v>2030890</v>
      </c>
      <c r="P246" s="9">
        <v>17188882</v>
      </c>
      <c r="Q246" s="9">
        <f>N246+O246+P246</f>
        <v>41728901</v>
      </c>
      <c r="R246" s="9">
        <v>354712087</v>
      </c>
      <c r="S246" s="10">
        <v>88.2358</v>
      </c>
      <c r="T246" s="10">
        <v>11.7642</v>
      </c>
      <c r="U246" s="115"/>
      <c r="V246" s="53"/>
      <c r="W246" s="11"/>
      <c r="X246" s="11"/>
      <c r="Y246" s="11"/>
      <c r="Z246" s="11"/>
      <c r="AA246" s="11"/>
      <c r="AB246" s="11"/>
      <c r="AC246" s="11"/>
      <c r="AD246" s="11"/>
    </row>
    <row r="247" ht="15" customHeight="1">
      <c r="A247" t="s" s="6">
        <v>514</v>
      </c>
      <c r="B247" t="s" s="6">
        <v>18</v>
      </c>
      <c r="C247" s="7">
        <v>12.74</v>
      </c>
      <c r="D247" s="7">
        <v>0</v>
      </c>
      <c r="E247" s="7">
        <v>12.74</v>
      </c>
      <c r="F247" s="7">
        <v>12.74</v>
      </c>
      <c r="G247" s="7">
        <v>12.74</v>
      </c>
      <c r="H247" s="7"/>
      <c r="I247" s="8">
        <f>IF(C247=E247,0,1)</f>
        <v>0</v>
      </c>
      <c r="J247" s="9">
        <v>433372094</v>
      </c>
      <c r="K247" s="9">
        <f>J247*C247/1000</f>
        <v>5521160.47756</v>
      </c>
      <c r="L247" s="9"/>
      <c r="M247" s="9">
        <f>J247</f>
        <v>433372094</v>
      </c>
      <c r="N247" s="9">
        <v>5611506</v>
      </c>
      <c r="O247" s="9">
        <v>1498800</v>
      </c>
      <c r="P247" s="9">
        <v>25286685</v>
      </c>
      <c r="Q247" s="9">
        <f>N247+O247+P247</f>
        <v>32396991</v>
      </c>
      <c r="R247" s="9">
        <v>465769085</v>
      </c>
      <c r="S247" s="10">
        <v>93.0444</v>
      </c>
      <c r="T247" s="10">
        <v>6.9556</v>
      </c>
      <c r="U247" s="115"/>
      <c r="V247" s="53"/>
      <c r="W247" s="11"/>
      <c r="X247" s="11"/>
      <c r="Y247" s="11"/>
      <c r="Z247" s="11"/>
      <c r="AA247" s="11"/>
      <c r="AB247" s="11"/>
      <c r="AC247" s="11"/>
      <c r="AD247" s="11"/>
    </row>
    <row r="248" ht="15" customHeight="1">
      <c r="A248" t="s" s="6">
        <v>516</v>
      </c>
      <c r="B248" t="s" s="6">
        <v>18</v>
      </c>
      <c r="C248" s="7">
        <v>12.74</v>
      </c>
      <c r="D248" s="7">
        <v>0</v>
      </c>
      <c r="E248" s="7">
        <v>12.74</v>
      </c>
      <c r="F248" s="7">
        <v>12.74</v>
      </c>
      <c r="G248" s="7">
        <v>12.74</v>
      </c>
      <c r="H248" s="7"/>
      <c r="I248" s="8">
        <f>IF(C248=E248,0,1)</f>
        <v>0</v>
      </c>
      <c r="J248" s="9">
        <v>1030661154</v>
      </c>
      <c r="K248" s="9">
        <f>J248*C248/1000</f>
        <v>13130623.10196</v>
      </c>
      <c r="L248" s="9"/>
      <c r="M248" s="9">
        <f>J248</f>
        <v>1030661154</v>
      </c>
      <c r="N248" s="9">
        <v>37714816</v>
      </c>
      <c r="O248" s="9">
        <v>61812533</v>
      </c>
      <c r="P248" s="9">
        <v>58225500</v>
      </c>
      <c r="Q248" s="9">
        <f>N248+O248+P248</f>
        <v>157752849</v>
      </c>
      <c r="R248" s="9">
        <v>1188414003</v>
      </c>
      <c r="S248" s="10">
        <v>86.72580000000001</v>
      </c>
      <c r="T248" s="10">
        <v>13.2742</v>
      </c>
      <c r="U248" s="115"/>
      <c r="V248" s="53"/>
      <c r="W248" s="11"/>
      <c r="X248" s="11"/>
      <c r="Y248" s="11"/>
      <c r="Z248" s="11"/>
      <c r="AA248" s="11"/>
      <c r="AB248" s="11"/>
      <c r="AC248" s="11"/>
      <c r="AD248" s="11"/>
    </row>
    <row r="249" ht="15" customHeight="1">
      <c r="A249" t="s" s="6">
        <v>272</v>
      </c>
      <c r="B249" t="s" s="6">
        <v>18</v>
      </c>
      <c r="C249" s="7">
        <v>12.72</v>
      </c>
      <c r="D249" s="7">
        <v>0</v>
      </c>
      <c r="E249" s="7">
        <v>23.3</v>
      </c>
      <c r="F249" s="7">
        <v>23.3</v>
      </c>
      <c r="G249" s="7">
        <v>23.3</v>
      </c>
      <c r="H249" s="7"/>
      <c r="I249" s="8">
        <f>IF(C249=E249,0,1)</f>
        <v>1</v>
      </c>
      <c r="J249" s="9">
        <v>7092654494</v>
      </c>
      <c r="K249" s="9">
        <f>J249*C249/1000</f>
        <v>90218565.16368</v>
      </c>
      <c r="L249" s="9"/>
      <c r="M249" s="9">
        <f>J249</f>
        <v>7092654494</v>
      </c>
      <c r="N249" s="9">
        <v>497948133</v>
      </c>
      <c r="O249" s="9">
        <v>256574250</v>
      </c>
      <c r="P249" s="9">
        <v>325693499</v>
      </c>
      <c r="Q249" s="9">
        <f>N249+O249+P249</f>
        <v>1080215882</v>
      </c>
      <c r="R249" s="9">
        <v>8172870376</v>
      </c>
      <c r="S249" s="10">
        <v>86.7829</v>
      </c>
      <c r="T249" s="10">
        <v>13.2171</v>
      </c>
      <c r="U249" s="115"/>
      <c r="V249" s="53"/>
      <c r="W249" s="11"/>
      <c r="X249" s="11"/>
      <c r="Y249" s="11"/>
      <c r="Z249" s="11"/>
      <c r="AA249" s="11"/>
      <c r="AB249" s="11"/>
      <c r="AC249" s="11"/>
      <c r="AD249" s="11"/>
    </row>
    <row r="250" ht="15" customHeight="1">
      <c r="A250" t="s" s="6">
        <v>460</v>
      </c>
      <c r="B250" t="s" s="6">
        <v>18</v>
      </c>
      <c r="C250" s="7">
        <v>12.72</v>
      </c>
      <c r="D250" s="7">
        <v>0</v>
      </c>
      <c r="E250" s="7">
        <v>12.72</v>
      </c>
      <c r="F250" s="7">
        <v>12.72</v>
      </c>
      <c r="G250" s="7">
        <v>12.72</v>
      </c>
      <c r="H250" s="7"/>
      <c r="I250" s="8">
        <f>IF(C250=E250,0,1)</f>
        <v>0</v>
      </c>
      <c r="J250" s="9">
        <v>235346195</v>
      </c>
      <c r="K250" s="9">
        <f>J250*C250/1000</f>
        <v>2993603.6004</v>
      </c>
      <c r="L250" s="9"/>
      <c r="M250" s="9">
        <f>J250</f>
        <v>235346195</v>
      </c>
      <c r="N250" s="9">
        <v>5744075</v>
      </c>
      <c r="O250" s="9">
        <v>1305100</v>
      </c>
      <c r="P250" s="9">
        <v>13029512</v>
      </c>
      <c r="Q250" s="9">
        <f>N250+O250+P250</f>
        <v>20078687</v>
      </c>
      <c r="R250" s="9">
        <v>255424882</v>
      </c>
      <c r="S250" s="10">
        <v>92.1391</v>
      </c>
      <c r="T250" s="10">
        <v>7.8609</v>
      </c>
      <c r="U250" s="115"/>
      <c r="V250" s="53"/>
      <c r="W250" s="11"/>
      <c r="X250" s="11"/>
      <c r="Y250" s="11"/>
      <c r="Z250" s="11"/>
      <c r="AA250" s="11"/>
      <c r="AB250" s="11"/>
      <c r="AC250" s="11"/>
      <c r="AD250" s="11"/>
    </row>
    <row r="251" ht="15" customHeight="1">
      <c r="A251" t="s" s="6">
        <v>336</v>
      </c>
      <c r="B251" t="s" s="6">
        <v>18</v>
      </c>
      <c r="C251" s="7">
        <v>12.69</v>
      </c>
      <c r="D251" s="7">
        <v>0</v>
      </c>
      <c r="E251" s="7">
        <v>25.18</v>
      </c>
      <c r="F251" s="7">
        <v>25.18</v>
      </c>
      <c r="G251" s="7">
        <v>25.18</v>
      </c>
      <c r="H251" s="7"/>
      <c r="I251" s="8">
        <f>IF(C251=E251,0,1)</f>
        <v>1</v>
      </c>
      <c r="J251" s="9">
        <v>9223302839</v>
      </c>
      <c r="K251" s="9">
        <f>J251*C251/1000</f>
        <v>117043713.02691</v>
      </c>
      <c r="L251" s="9"/>
      <c r="M251" s="9">
        <f>J251</f>
        <v>9223302839</v>
      </c>
      <c r="N251" s="9">
        <v>658474473</v>
      </c>
      <c r="O251" s="9">
        <v>386250249</v>
      </c>
      <c r="P251" s="9">
        <v>405735094</v>
      </c>
      <c r="Q251" s="9">
        <f>N251+O251+P251</f>
        <v>1450459816</v>
      </c>
      <c r="R251" s="9">
        <v>10673762655</v>
      </c>
      <c r="S251" s="10">
        <v>86.411</v>
      </c>
      <c r="T251" s="10">
        <v>13.589</v>
      </c>
      <c r="U251" s="115"/>
      <c r="V251" s="53"/>
      <c r="W251" s="11"/>
      <c r="X251" s="11"/>
      <c r="Y251" s="11"/>
      <c r="Z251" s="11"/>
      <c r="AA251" s="11"/>
      <c r="AB251" s="11"/>
      <c r="AC251" s="11"/>
      <c r="AD251" s="11"/>
    </row>
    <row r="252" ht="15" customHeight="1">
      <c r="A252" t="s" s="6">
        <v>510</v>
      </c>
      <c r="B252" t="s" s="6">
        <v>18</v>
      </c>
      <c r="C252" s="7">
        <v>12.67</v>
      </c>
      <c r="D252" s="7">
        <v>0</v>
      </c>
      <c r="E252" s="7">
        <v>12.67</v>
      </c>
      <c r="F252" s="7">
        <v>12.67</v>
      </c>
      <c r="G252" s="7">
        <v>12.67</v>
      </c>
      <c r="H252" s="7"/>
      <c r="I252" s="8">
        <f>IF(C252=E252,0,1)</f>
        <v>0</v>
      </c>
      <c r="J252" s="9">
        <v>2043043026</v>
      </c>
      <c r="K252" s="9">
        <f>J252*C252/1000</f>
        <v>25885355.13942</v>
      </c>
      <c r="L252" s="9"/>
      <c r="M252" s="9">
        <f>J252</f>
        <v>2043043026</v>
      </c>
      <c r="N252" s="9">
        <v>76370574</v>
      </c>
      <c r="O252" s="9">
        <v>18040400</v>
      </c>
      <c r="P252" s="9">
        <v>92228297</v>
      </c>
      <c r="Q252" s="9">
        <f>N252+O252+P252</f>
        <v>186639271</v>
      </c>
      <c r="R252" s="9">
        <v>2229682297</v>
      </c>
      <c r="S252" s="10">
        <v>91.6293</v>
      </c>
      <c r="T252" s="10">
        <v>8.370699999999999</v>
      </c>
      <c r="U252" s="115"/>
      <c r="V252" s="53"/>
      <c r="W252" s="11"/>
      <c r="X252" s="11"/>
      <c r="Y252" s="11"/>
      <c r="Z252" s="11"/>
      <c r="AA252" s="11"/>
      <c r="AB252" s="11"/>
      <c r="AC252" s="11"/>
      <c r="AD252" s="11"/>
    </row>
    <row r="253" ht="15" customHeight="1">
      <c r="A253" t="s" s="6">
        <v>158</v>
      </c>
      <c r="B253" t="s" s="6">
        <v>18</v>
      </c>
      <c r="C253" s="7">
        <v>12.66</v>
      </c>
      <c r="D253" s="7">
        <v>0</v>
      </c>
      <c r="E253" s="7">
        <v>20.54</v>
      </c>
      <c r="F253" s="7">
        <v>20.54</v>
      </c>
      <c r="G253" s="7">
        <v>20.54</v>
      </c>
      <c r="H253" s="7"/>
      <c r="I253" s="8">
        <f>IF(C253=E253,0,1)</f>
        <v>1</v>
      </c>
      <c r="J253" s="9">
        <v>4656542979</v>
      </c>
      <c r="K253" s="9">
        <f>J253*C253/1000</f>
        <v>58951834.11414</v>
      </c>
      <c r="L253" s="9"/>
      <c r="M253" s="9">
        <f>J253</f>
        <v>4656542979</v>
      </c>
      <c r="N253" s="9">
        <v>999205825</v>
      </c>
      <c r="O253" s="9">
        <v>258567500</v>
      </c>
      <c r="P253" s="9">
        <v>103356339</v>
      </c>
      <c r="Q253" s="9">
        <f>N253+O253+P253</f>
        <v>1361129664</v>
      </c>
      <c r="R253" s="9">
        <v>6017672643</v>
      </c>
      <c r="S253" s="10">
        <v>77.3811</v>
      </c>
      <c r="T253" s="10">
        <v>22.6189</v>
      </c>
      <c r="U253" s="115"/>
      <c r="V253" s="53"/>
      <c r="W253" s="11"/>
      <c r="X253" s="11"/>
      <c r="Y253" s="11"/>
      <c r="Z253" s="11"/>
      <c r="AA253" s="11"/>
      <c r="AB253" s="11"/>
      <c r="AC253" s="11"/>
      <c r="AD253" s="11"/>
    </row>
    <row r="254" ht="15" customHeight="1">
      <c r="A254" t="s" s="6">
        <v>78</v>
      </c>
      <c r="B254" t="s" s="6">
        <v>18</v>
      </c>
      <c r="C254" s="7">
        <v>12.64</v>
      </c>
      <c r="D254" s="7">
        <v>0</v>
      </c>
      <c r="E254" s="7">
        <v>28.78</v>
      </c>
      <c r="F254" s="7">
        <v>28.78</v>
      </c>
      <c r="G254" s="7">
        <v>28.78</v>
      </c>
      <c r="H254" s="7"/>
      <c r="I254" s="8">
        <f>IF(C254=E254,0,1)</f>
        <v>1</v>
      </c>
      <c r="J254" s="9">
        <v>6392995492</v>
      </c>
      <c r="K254" s="9">
        <f>J254*C254/1000</f>
        <v>80807463.01887999</v>
      </c>
      <c r="L254" s="9"/>
      <c r="M254" s="9">
        <f>J254</f>
        <v>6392995492</v>
      </c>
      <c r="N254" s="9">
        <v>425613961</v>
      </c>
      <c r="O254" s="9">
        <v>1181026881</v>
      </c>
      <c r="P254" s="9">
        <v>366343700</v>
      </c>
      <c r="Q254" s="9">
        <f>N254+O254+P254</f>
        <v>1972984542</v>
      </c>
      <c r="R254" s="9">
        <v>8365980034</v>
      </c>
      <c r="S254" s="10">
        <v>76.4166</v>
      </c>
      <c r="T254" s="10">
        <v>23.5834</v>
      </c>
      <c r="U254" s="115"/>
      <c r="V254" s="53"/>
      <c r="W254" s="11"/>
      <c r="X254" s="11"/>
      <c r="Y254" s="11"/>
      <c r="Z254" s="11"/>
      <c r="AA254" s="11"/>
      <c r="AB254" s="11"/>
      <c r="AC254" s="11"/>
      <c r="AD254" s="11"/>
    </row>
    <row r="255" ht="15" customHeight="1">
      <c r="A255" t="s" s="6">
        <v>206</v>
      </c>
      <c r="B255" t="s" s="6">
        <v>18</v>
      </c>
      <c r="C255" s="7">
        <v>12.62</v>
      </c>
      <c r="D255" s="7">
        <v>0</v>
      </c>
      <c r="E255" s="7">
        <v>27.03</v>
      </c>
      <c r="F255" s="7">
        <v>27.03</v>
      </c>
      <c r="G255" s="7">
        <v>27.03</v>
      </c>
      <c r="H255" s="7"/>
      <c r="I255" s="8">
        <f>IF(C255=E255,0,1)</f>
        <v>1</v>
      </c>
      <c r="J255" s="9">
        <v>6130460507</v>
      </c>
      <c r="K255" s="9">
        <f>J255*C255/1000</f>
        <v>77366411.59834</v>
      </c>
      <c r="L255" s="9"/>
      <c r="M255" s="9">
        <f>J255</f>
        <v>6130460507</v>
      </c>
      <c r="N255" s="9">
        <v>770369371</v>
      </c>
      <c r="O255" s="9">
        <v>463424500</v>
      </c>
      <c r="P255" s="9">
        <v>262094970</v>
      </c>
      <c r="Q255" s="9">
        <f>N255+O255+P255</f>
        <v>1495888841</v>
      </c>
      <c r="R255" s="9">
        <v>7626349348</v>
      </c>
      <c r="S255" s="10">
        <v>80.3853</v>
      </c>
      <c r="T255" s="10">
        <v>19.6147</v>
      </c>
      <c r="U255" s="115"/>
      <c r="V255" s="53"/>
      <c r="W255" s="11"/>
      <c r="X255" s="11"/>
      <c r="Y255" s="11"/>
      <c r="Z255" s="11"/>
      <c r="AA255" s="11"/>
      <c r="AB255" s="11"/>
      <c r="AC255" s="11"/>
      <c r="AD255" s="11"/>
    </row>
    <row r="256" ht="15" customHeight="1">
      <c r="A256" t="s" s="6">
        <v>544</v>
      </c>
      <c r="B256" t="s" s="6">
        <v>18</v>
      </c>
      <c r="C256" s="7">
        <v>12.62</v>
      </c>
      <c r="D256" s="7">
        <v>0</v>
      </c>
      <c r="E256" s="7">
        <v>12.62</v>
      </c>
      <c r="F256" s="7">
        <v>12.62</v>
      </c>
      <c r="G256" s="7">
        <v>12.62</v>
      </c>
      <c r="H256" s="7"/>
      <c r="I256" s="8">
        <f>IF(C256=E256,0,1)</f>
        <v>0</v>
      </c>
      <c r="J256" s="9">
        <v>5498185864</v>
      </c>
      <c r="K256" s="9">
        <f>J256*C256/1000</f>
        <v>69387105.60368</v>
      </c>
      <c r="L256" s="9"/>
      <c r="M256" s="9">
        <f>J256</f>
        <v>5498185864</v>
      </c>
      <c r="N256" s="9">
        <v>151800156</v>
      </c>
      <c r="O256" s="9">
        <v>13187000</v>
      </c>
      <c r="P256" s="9">
        <v>62396440</v>
      </c>
      <c r="Q256" s="9">
        <f>N256+O256+P256</f>
        <v>227383596</v>
      </c>
      <c r="R256" s="9">
        <v>5725569460</v>
      </c>
      <c r="S256" s="10">
        <v>96.0286</v>
      </c>
      <c r="T256" s="10">
        <v>3.9714</v>
      </c>
      <c r="U256" s="115"/>
      <c r="V256" s="53"/>
      <c r="W256" s="11"/>
      <c r="X256" s="11"/>
      <c r="Y256" s="11"/>
      <c r="Z256" s="11"/>
      <c r="AA256" s="11"/>
      <c r="AB256" s="11"/>
      <c r="AC256" s="11"/>
      <c r="AD256" s="11"/>
    </row>
    <row r="257" ht="15" customHeight="1">
      <c r="A257" t="s" s="6">
        <v>146</v>
      </c>
      <c r="B257" t="s" s="6">
        <v>18</v>
      </c>
      <c r="C257" s="7">
        <v>12.56</v>
      </c>
      <c r="D257" s="7">
        <v>0</v>
      </c>
      <c r="E257" s="7">
        <v>12.56</v>
      </c>
      <c r="F257" s="7">
        <v>12.56</v>
      </c>
      <c r="G257" s="7">
        <v>12.56</v>
      </c>
      <c r="H257" s="7"/>
      <c r="I257" s="8">
        <f>IF(C257=E257,0,1)</f>
        <v>0</v>
      </c>
      <c r="J257" s="9">
        <v>3166809515</v>
      </c>
      <c r="K257" s="9">
        <f>J257*C257/1000</f>
        <v>39775127.5084</v>
      </c>
      <c r="L257" s="9"/>
      <c r="M257" s="9">
        <f>J257</f>
        <v>3166809515</v>
      </c>
      <c r="N257" s="9">
        <v>193809521</v>
      </c>
      <c r="O257" s="9">
        <v>1650400</v>
      </c>
      <c r="P257" s="9">
        <v>35381600</v>
      </c>
      <c r="Q257" s="9">
        <f>N257+O257+P257</f>
        <v>230841521</v>
      </c>
      <c r="R257" s="9">
        <v>3397651036</v>
      </c>
      <c r="S257" s="10">
        <v>93.2058</v>
      </c>
      <c r="T257" s="10">
        <v>6.7942</v>
      </c>
      <c r="U257" s="115"/>
      <c r="V257" s="53"/>
      <c r="W257" s="11"/>
      <c r="X257" s="11"/>
      <c r="Y257" s="11"/>
      <c r="Z257" s="11"/>
      <c r="AA257" s="11"/>
      <c r="AB257" s="11"/>
      <c r="AC257" s="11"/>
      <c r="AD257" s="11"/>
    </row>
    <row r="258" ht="15" customHeight="1">
      <c r="A258" t="s" s="6">
        <v>668</v>
      </c>
      <c r="B258" t="s" s="6">
        <v>18</v>
      </c>
      <c r="C258" s="7">
        <v>12.56</v>
      </c>
      <c r="D258" s="7">
        <v>0</v>
      </c>
      <c r="E258" s="7">
        <v>12.56</v>
      </c>
      <c r="F258" s="7">
        <v>12.56</v>
      </c>
      <c r="G258" s="7">
        <v>12.56</v>
      </c>
      <c r="H258" s="7"/>
      <c r="I258" s="8">
        <f>IF(C258=E258,0,1)</f>
        <v>0</v>
      </c>
      <c r="J258" s="9">
        <v>397969401</v>
      </c>
      <c r="K258" s="9">
        <f>J258*C258/1000</f>
        <v>4998495.67656</v>
      </c>
      <c r="L258" s="9"/>
      <c r="M258" s="9">
        <f>J258</f>
        <v>397969401</v>
      </c>
      <c r="N258" s="9">
        <v>13421099</v>
      </c>
      <c r="O258" s="9">
        <v>2595500</v>
      </c>
      <c r="P258" s="9">
        <v>13252855</v>
      </c>
      <c r="Q258" s="9">
        <f>N258+O258+P258</f>
        <v>29269454</v>
      </c>
      <c r="R258" s="9">
        <v>427238855</v>
      </c>
      <c r="S258" s="10">
        <v>93.14919999999999</v>
      </c>
      <c r="T258" s="10">
        <v>6.8508</v>
      </c>
      <c r="U258" s="115"/>
      <c r="V258" s="53"/>
      <c r="W258" s="11"/>
      <c r="X258" s="11"/>
      <c r="Y258" s="11"/>
      <c r="Z258" s="11"/>
      <c r="AA258" s="11"/>
      <c r="AB258" s="11"/>
      <c r="AC258" s="11"/>
      <c r="AD258" s="11"/>
    </row>
    <row r="259" ht="15" customHeight="1">
      <c r="A259" t="s" s="6">
        <v>300</v>
      </c>
      <c r="B259" t="s" s="6">
        <v>18</v>
      </c>
      <c r="C259" s="7">
        <v>12.54</v>
      </c>
      <c r="D259" s="7">
        <v>0</v>
      </c>
      <c r="E259" s="7">
        <v>12.54</v>
      </c>
      <c r="F259" s="7">
        <v>12.54</v>
      </c>
      <c r="G259" s="7">
        <v>12.54</v>
      </c>
      <c r="H259" s="7"/>
      <c r="I259" s="8">
        <f>IF(C259=E259,0,1)</f>
        <v>0</v>
      </c>
      <c r="J259" s="9">
        <v>2565855106</v>
      </c>
      <c r="K259" s="9">
        <f>J259*C259/1000</f>
        <v>32175823.02924</v>
      </c>
      <c r="L259" s="9"/>
      <c r="M259" s="9">
        <f>J259</f>
        <v>2565855106</v>
      </c>
      <c r="N259" s="9">
        <v>70883894</v>
      </c>
      <c r="O259" s="9">
        <v>0</v>
      </c>
      <c r="P259" s="9">
        <v>42785320</v>
      </c>
      <c r="Q259" s="9">
        <f>N259+O259+P259</f>
        <v>113669214</v>
      </c>
      <c r="R259" s="9">
        <v>2679524320</v>
      </c>
      <c r="S259" s="10">
        <v>95.75790000000001</v>
      </c>
      <c r="T259" s="10">
        <v>4.2421</v>
      </c>
      <c r="U259" s="115"/>
      <c r="V259" s="53"/>
      <c r="W259" s="11"/>
      <c r="X259" s="11"/>
      <c r="Y259" s="11"/>
      <c r="Z259" s="11"/>
      <c r="AA259" s="11"/>
      <c r="AB259" s="11"/>
      <c r="AC259" s="11"/>
      <c r="AD259" s="11"/>
    </row>
    <row r="260" ht="15" customHeight="1">
      <c r="A260" t="s" s="6">
        <v>704</v>
      </c>
      <c r="B260" t="s" s="6">
        <v>18</v>
      </c>
      <c r="C260" s="7">
        <v>12.51</v>
      </c>
      <c r="D260" s="7">
        <v>0</v>
      </c>
      <c r="E260" s="7">
        <v>11.89</v>
      </c>
      <c r="F260" s="7">
        <v>11.89</v>
      </c>
      <c r="G260" s="7">
        <v>11.89</v>
      </c>
      <c r="H260" s="7"/>
      <c r="I260" s="8">
        <f>IF(C260=E260,0,1)</f>
        <v>1</v>
      </c>
      <c r="J260" s="9">
        <v>8585370522</v>
      </c>
      <c r="K260" s="9">
        <f>J260*C260/1000</f>
        <v>107402985.23022</v>
      </c>
      <c r="L260" s="9"/>
      <c r="M260" s="9">
        <f>J260</f>
        <v>8585370522</v>
      </c>
      <c r="N260" s="9">
        <v>265934845</v>
      </c>
      <c r="O260" s="9">
        <v>36903800</v>
      </c>
      <c r="P260" s="9">
        <v>95124980</v>
      </c>
      <c r="Q260" s="9">
        <f>N260+O260+P260</f>
        <v>397963625</v>
      </c>
      <c r="R260" s="9">
        <v>8983334147</v>
      </c>
      <c r="S260" s="10">
        <v>95.56999999999999</v>
      </c>
      <c r="T260" s="10">
        <v>4.43</v>
      </c>
      <c r="U260" s="115"/>
      <c r="V260" s="53"/>
      <c r="W260" s="11"/>
      <c r="X260" s="11"/>
      <c r="Y260" s="11"/>
      <c r="Z260" s="11"/>
      <c r="AA260" s="11"/>
      <c r="AB260" s="11"/>
      <c r="AC260" s="11"/>
      <c r="AD260" s="11"/>
    </row>
    <row r="261" ht="15" customHeight="1">
      <c r="A261" t="s" s="6">
        <v>394</v>
      </c>
      <c r="B261" t="s" s="6">
        <v>18</v>
      </c>
      <c r="C261" s="7">
        <v>12.47</v>
      </c>
      <c r="D261" s="7">
        <v>0</v>
      </c>
      <c r="E261" s="7">
        <v>19.12</v>
      </c>
      <c r="F261" s="7">
        <v>19.12</v>
      </c>
      <c r="G261" s="7">
        <v>19.12</v>
      </c>
      <c r="H261" s="7"/>
      <c r="I261" s="8">
        <f>IF(C261=E261,0,1)</f>
        <v>1</v>
      </c>
      <c r="J261" s="9">
        <v>6861005585</v>
      </c>
      <c r="K261" s="9">
        <f>J261*C261/1000</f>
        <v>85556739.64495</v>
      </c>
      <c r="L261" s="9"/>
      <c r="M261" s="9">
        <f>J261</f>
        <v>6861005585</v>
      </c>
      <c r="N261" s="9">
        <v>145186496</v>
      </c>
      <c r="O261" s="9">
        <v>4757600</v>
      </c>
      <c r="P261" s="9">
        <v>150052170</v>
      </c>
      <c r="Q261" s="9">
        <f>N261+O261+P261</f>
        <v>299996266</v>
      </c>
      <c r="R261" s="9">
        <v>7161001851</v>
      </c>
      <c r="S261" s="10">
        <v>95.8107</v>
      </c>
      <c r="T261" s="10">
        <v>4.1893</v>
      </c>
      <c r="U261" s="115"/>
      <c r="V261" s="53"/>
      <c r="W261" s="11"/>
      <c r="X261" s="11"/>
      <c r="Y261" s="11"/>
      <c r="Z261" s="11"/>
      <c r="AA261" s="11"/>
      <c r="AB261" s="11"/>
      <c r="AC261" s="11"/>
      <c r="AD261" s="11"/>
    </row>
    <row r="262" ht="15" customHeight="1">
      <c r="A262" t="s" s="6">
        <v>550</v>
      </c>
      <c r="B262" t="s" s="6">
        <v>18</v>
      </c>
      <c r="C262" s="7">
        <v>12.44</v>
      </c>
      <c r="D262" s="7">
        <v>0</v>
      </c>
      <c r="E262" s="7">
        <v>12.44</v>
      </c>
      <c r="F262" s="7">
        <v>12.44</v>
      </c>
      <c r="G262" s="7">
        <v>12.44</v>
      </c>
      <c r="H262" s="7"/>
      <c r="I262" s="8">
        <f>IF(C262=E262,0,1)</f>
        <v>0</v>
      </c>
      <c r="J262" s="9">
        <v>650586611</v>
      </c>
      <c r="K262" s="9">
        <f>J262*C262/1000</f>
        <v>8093297.44084</v>
      </c>
      <c r="L262" s="9"/>
      <c r="M262" s="9">
        <f>J262</f>
        <v>650586611</v>
      </c>
      <c r="N262" s="9">
        <v>63536409</v>
      </c>
      <c r="O262" s="9">
        <v>18440904</v>
      </c>
      <c r="P262" s="9">
        <v>35021670</v>
      </c>
      <c r="Q262" s="9">
        <f>N262+O262+P262</f>
        <v>116998983</v>
      </c>
      <c r="R262" s="9">
        <v>767585594</v>
      </c>
      <c r="S262" s="10">
        <v>84.75749999999999</v>
      </c>
      <c r="T262" s="10">
        <v>15.2425</v>
      </c>
      <c r="U262" s="115"/>
      <c r="V262" s="53"/>
      <c r="W262" s="11"/>
      <c r="X262" s="11"/>
      <c r="Y262" s="11"/>
      <c r="Z262" s="11"/>
      <c r="AA262" s="11"/>
      <c r="AB262" s="11"/>
      <c r="AC262" s="11"/>
      <c r="AD262" s="11"/>
    </row>
    <row r="263" ht="15" customHeight="1">
      <c r="A263" t="s" s="6">
        <v>342</v>
      </c>
      <c r="B263" t="s" s="6">
        <v>18</v>
      </c>
      <c r="C263" s="7">
        <v>12.43</v>
      </c>
      <c r="D263" s="7">
        <v>0</v>
      </c>
      <c r="E263" s="7">
        <v>23.7</v>
      </c>
      <c r="F263" s="7">
        <v>23.7</v>
      </c>
      <c r="G263" s="7">
        <v>23.7</v>
      </c>
      <c r="H263" s="7"/>
      <c r="I263" s="8">
        <f>IF(C263=E263,0,1)</f>
        <v>1</v>
      </c>
      <c r="J263" s="9">
        <v>9844692454</v>
      </c>
      <c r="K263" s="9">
        <f>J263*C263/1000</f>
        <v>122369527.20322</v>
      </c>
      <c r="L263" s="9"/>
      <c r="M263" s="9">
        <f>J263</f>
        <v>9844692454</v>
      </c>
      <c r="N263" s="9">
        <v>599882541</v>
      </c>
      <c r="O263" s="9">
        <v>177473205</v>
      </c>
      <c r="P263" s="9">
        <v>300305450</v>
      </c>
      <c r="Q263" s="9">
        <f>N263+O263+P263</f>
        <v>1077661196</v>
      </c>
      <c r="R263" s="9">
        <v>10922353650</v>
      </c>
      <c r="S263" s="10">
        <v>90.13339999999999</v>
      </c>
      <c r="T263" s="10">
        <v>9.8666</v>
      </c>
      <c r="U263" s="115"/>
      <c r="V263" s="53"/>
      <c r="W263" s="11"/>
      <c r="X263" s="11"/>
      <c r="Y263" s="11"/>
      <c r="Z263" s="11"/>
      <c r="AA263" s="11"/>
      <c r="AB263" s="11"/>
      <c r="AC263" s="11"/>
      <c r="AD263" s="11"/>
    </row>
    <row r="264" ht="15" customHeight="1">
      <c r="A264" t="s" s="6">
        <v>172</v>
      </c>
      <c r="B264" t="s" s="6">
        <v>18</v>
      </c>
      <c r="C264" s="7">
        <v>12.42</v>
      </c>
      <c r="D264" s="7">
        <v>0</v>
      </c>
      <c r="E264" s="7">
        <v>12.42</v>
      </c>
      <c r="F264" s="7">
        <v>12.42</v>
      </c>
      <c r="G264" s="7">
        <v>12.42</v>
      </c>
      <c r="H264" s="7"/>
      <c r="I264" s="8">
        <f>IF(C264=E264,0,1)</f>
        <v>0</v>
      </c>
      <c r="J264" s="9">
        <v>2689460131</v>
      </c>
      <c r="K264" s="9">
        <f>J264*C264/1000</f>
        <v>33403094.82702</v>
      </c>
      <c r="L264" s="9"/>
      <c r="M264" s="9">
        <f>J264</f>
        <v>2689460131</v>
      </c>
      <c r="N264" s="9">
        <v>19309191</v>
      </c>
      <c r="O264" s="9">
        <v>8197800</v>
      </c>
      <c r="P264" s="9">
        <v>61549800</v>
      </c>
      <c r="Q264" s="9">
        <f>N264+O264+P264</f>
        <v>89056791</v>
      </c>
      <c r="R264" s="9">
        <v>2778516922</v>
      </c>
      <c r="S264" s="10">
        <v>96.7948</v>
      </c>
      <c r="T264" s="10">
        <v>3.2052</v>
      </c>
      <c r="U264" s="115"/>
      <c r="V264" s="53"/>
      <c r="W264" s="11"/>
      <c r="X264" s="11"/>
      <c r="Y264" s="11"/>
      <c r="Z264" s="11"/>
      <c r="AA264" s="11"/>
      <c r="AB264" s="11"/>
      <c r="AC264" s="11"/>
      <c r="AD264" s="11"/>
    </row>
    <row r="265" ht="15" customHeight="1">
      <c r="A265" t="s" s="6">
        <v>362</v>
      </c>
      <c r="B265" t="s" s="6">
        <v>18</v>
      </c>
      <c r="C265" s="7">
        <v>12.4</v>
      </c>
      <c r="D265" s="7">
        <v>0</v>
      </c>
      <c r="E265" s="7">
        <v>12.4</v>
      </c>
      <c r="F265" s="7">
        <v>12.4</v>
      </c>
      <c r="G265" s="7">
        <v>12.4</v>
      </c>
      <c r="H265" s="7"/>
      <c r="I265" s="8">
        <f>IF(C265=E265,0,1)</f>
        <v>0</v>
      </c>
      <c r="J265" s="9">
        <v>1947771796</v>
      </c>
      <c r="K265" s="9">
        <f>J265*C265/1000</f>
        <v>24152370.2704</v>
      </c>
      <c r="L265" s="9"/>
      <c r="M265" s="9">
        <f>J265</f>
        <v>1947771796</v>
      </c>
      <c r="N265" s="9">
        <v>62369447</v>
      </c>
      <c r="O265" s="9">
        <v>16444900</v>
      </c>
      <c r="P265" s="9">
        <v>56920179</v>
      </c>
      <c r="Q265" s="9">
        <f>N265+O265+P265</f>
        <v>135734526</v>
      </c>
      <c r="R265" s="9">
        <v>2083506322</v>
      </c>
      <c r="S265" s="10">
        <v>93.4853</v>
      </c>
      <c r="T265" s="10">
        <v>6.5147</v>
      </c>
      <c r="U265" s="115"/>
      <c r="V265" s="53"/>
      <c r="W265" s="11"/>
      <c r="X265" s="11"/>
      <c r="Y265" s="11"/>
      <c r="Z265" s="11"/>
      <c r="AA265" s="11"/>
      <c r="AB265" s="11"/>
      <c r="AC265" s="11"/>
      <c r="AD265" s="11"/>
    </row>
    <row r="266" ht="15" customHeight="1">
      <c r="A266" t="s" s="6">
        <v>346</v>
      </c>
      <c r="B266" t="s" s="6">
        <v>18</v>
      </c>
      <c r="C266" s="7">
        <v>12.35</v>
      </c>
      <c r="D266" s="7">
        <v>0</v>
      </c>
      <c r="E266" s="7">
        <v>19.17</v>
      </c>
      <c r="F266" s="7">
        <v>19.17</v>
      </c>
      <c r="G266" s="7">
        <v>19.17</v>
      </c>
      <c r="H266" s="7"/>
      <c r="I266" s="8">
        <f>IF(C266=E266,0,1)</f>
        <v>1</v>
      </c>
      <c r="J266" s="9">
        <v>8210295767</v>
      </c>
      <c r="K266" s="9">
        <f>J266*C266/1000</f>
        <v>101397152.72245</v>
      </c>
      <c r="L266" s="9"/>
      <c r="M266" s="9">
        <f>J266</f>
        <v>8210295767</v>
      </c>
      <c r="N266" s="9">
        <v>596220995</v>
      </c>
      <c r="O266" s="9">
        <v>246386492</v>
      </c>
      <c r="P266" s="9">
        <v>230225290</v>
      </c>
      <c r="Q266" s="9">
        <f>N266+O266+P266</f>
        <v>1072832777</v>
      </c>
      <c r="R266" s="9">
        <v>9283128544</v>
      </c>
      <c r="S266" s="10">
        <v>88.4432</v>
      </c>
      <c r="T266" s="10">
        <v>11.5568</v>
      </c>
      <c r="U266" s="115"/>
      <c r="V266" s="53"/>
      <c r="W266" s="11"/>
      <c r="X266" s="11"/>
      <c r="Y266" s="11"/>
      <c r="Z266" s="11"/>
      <c r="AA266" s="11"/>
      <c r="AB266" s="11"/>
      <c r="AC266" s="11"/>
      <c r="AD266" s="11"/>
    </row>
    <row r="267" ht="15" customHeight="1">
      <c r="A267" t="s" s="6">
        <v>626</v>
      </c>
      <c r="B267" t="s" s="6">
        <v>18</v>
      </c>
      <c r="C267" s="7">
        <v>12.32</v>
      </c>
      <c r="D267" s="7">
        <v>0</v>
      </c>
      <c r="E267" s="7">
        <v>23.77</v>
      </c>
      <c r="F267" s="7">
        <v>23.77</v>
      </c>
      <c r="G267" s="7">
        <v>23.77</v>
      </c>
      <c r="H267" s="7"/>
      <c r="I267" s="8">
        <f>IF(C267=E267,0,1)</f>
        <v>1</v>
      </c>
      <c r="J267" s="9">
        <v>5449179480</v>
      </c>
      <c r="K267" s="9">
        <f>J267*C267/1000</f>
        <v>67133891.1936</v>
      </c>
      <c r="L267" s="9"/>
      <c r="M267" s="9">
        <f>J267</f>
        <v>5449179480</v>
      </c>
      <c r="N267" s="9">
        <v>472369949</v>
      </c>
      <c r="O267" s="9">
        <v>85834650</v>
      </c>
      <c r="P267" s="9">
        <v>140926670</v>
      </c>
      <c r="Q267" s="9">
        <f>N267+O267+P267</f>
        <v>699131269</v>
      </c>
      <c r="R267" s="9">
        <v>6148310749</v>
      </c>
      <c r="S267" s="10">
        <v>88.6289</v>
      </c>
      <c r="T267" s="10">
        <v>11.3711</v>
      </c>
      <c r="U267" s="115"/>
      <c r="V267" s="53"/>
      <c r="W267" s="11"/>
      <c r="X267" s="11"/>
      <c r="Y267" s="11"/>
      <c r="Z267" s="11"/>
      <c r="AA267" s="11"/>
      <c r="AB267" s="11"/>
      <c r="AC267" s="11"/>
      <c r="AD267" s="11"/>
    </row>
    <row r="268" ht="15" customHeight="1">
      <c r="A268" t="s" s="6">
        <v>174</v>
      </c>
      <c r="B268" t="s" s="6">
        <v>18</v>
      </c>
      <c r="C268" s="7">
        <v>12.29</v>
      </c>
      <c r="D268" s="7">
        <v>0</v>
      </c>
      <c r="E268" s="7">
        <v>12.29</v>
      </c>
      <c r="F268" s="7">
        <v>12.29</v>
      </c>
      <c r="G268" s="7">
        <v>12.29</v>
      </c>
      <c r="H268" s="7"/>
      <c r="I268" s="8">
        <f>IF(C268=E268,0,1)</f>
        <v>0</v>
      </c>
      <c r="J268" s="9">
        <v>4147212836</v>
      </c>
      <c r="K268" s="9">
        <f>J268*C268/1000</f>
        <v>50969245.75444</v>
      </c>
      <c r="L268" s="9"/>
      <c r="M268" s="9">
        <f>J268</f>
        <v>4147212836</v>
      </c>
      <c r="N268" s="9">
        <v>200298761</v>
      </c>
      <c r="O268" s="9">
        <v>59455200</v>
      </c>
      <c r="P268" s="9">
        <v>110864520</v>
      </c>
      <c r="Q268" s="9">
        <f>N268+O268+P268</f>
        <v>370618481</v>
      </c>
      <c r="R268" s="9">
        <v>4517831317</v>
      </c>
      <c r="S268" s="10">
        <v>91.79649999999999</v>
      </c>
      <c r="T268" s="10">
        <v>8.2035</v>
      </c>
      <c r="U268" s="115"/>
      <c r="V268" s="53"/>
      <c r="W268" s="11"/>
      <c r="X268" s="11"/>
      <c r="Y268" s="11"/>
      <c r="Z268" s="11"/>
      <c r="AA268" s="11"/>
      <c r="AB268" s="11"/>
      <c r="AC268" s="11"/>
      <c r="AD268" s="11"/>
    </row>
    <row r="269" ht="15" customHeight="1">
      <c r="A269" t="s" s="6">
        <v>526</v>
      </c>
      <c r="B269" t="s" s="6">
        <v>18</v>
      </c>
      <c r="C269" s="7">
        <v>12.21</v>
      </c>
      <c r="D269" s="7">
        <v>0</v>
      </c>
      <c r="E269" s="7">
        <v>12.21</v>
      </c>
      <c r="F269" s="7">
        <v>12.21</v>
      </c>
      <c r="G269" s="7">
        <v>12.21</v>
      </c>
      <c r="H269" s="7"/>
      <c r="I269" s="8">
        <f>IF(C269=E269,0,1)</f>
        <v>0</v>
      </c>
      <c r="J269" s="9">
        <v>151016021</v>
      </c>
      <c r="K269" s="9">
        <f>J269*C269/1000</f>
        <v>1843905.61641</v>
      </c>
      <c r="L269" s="9"/>
      <c r="M269" s="9">
        <f>J269</f>
        <v>151016021</v>
      </c>
      <c r="N269" s="9">
        <v>1421075</v>
      </c>
      <c r="O269" s="9">
        <v>128807</v>
      </c>
      <c r="P269" s="9">
        <v>9058826</v>
      </c>
      <c r="Q269" s="9">
        <f>N269+O269+P269</f>
        <v>10608708</v>
      </c>
      <c r="R269" s="9">
        <v>161624729</v>
      </c>
      <c r="S269" s="10">
        <v>93.4362</v>
      </c>
      <c r="T269" s="10">
        <v>6.5638</v>
      </c>
      <c r="U269" s="115"/>
      <c r="V269" s="53"/>
      <c r="W269" s="11"/>
      <c r="X269" s="11"/>
      <c r="Y269" s="11"/>
      <c r="Z269" s="11"/>
      <c r="AA269" s="11"/>
      <c r="AB269" s="11"/>
      <c r="AC269" s="11"/>
      <c r="AD269" s="11"/>
    </row>
    <row r="270" ht="15" customHeight="1">
      <c r="A270" t="s" s="6">
        <v>250</v>
      </c>
      <c r="B270" t="s" s="6">
        <v>18</v>
      </c>
      <c r="C270" s="7">
        <v>12.18</v>
      </c>
      <c r="D270" s="7">
        <v>0</v>
      </c>
      <c r="E270" s="7">
        <v>13.45</v>
      </c>
      <c r="F270" s="7">
        <v>13.45</v>
      </c>
      <c r="G270" s="7">
        <v>13.45</v>
      </c>
      <c r="H270" s="7"/>
      <c r="I270" s="8">
        <f>IF(C270=E270,0,1)</f>
        <v>1</v>
      </c>
      <c r="J270" s="9">
        <v>730730500</v>
      </c>
      <c r="K270" s="9">
        <f>J270*C270/1000</f>
        <v>8900297.49</v>
      </c>
      <c r="L270" s="9"/>
      <c r="M270" s="9">
        <f>J270</f>
        <v>730730500</v>
      </c>
      <c r="N270" s="9">
        <v>260745700</v>
      </c>
      <c r="O270" s="9">
        <v>22179300</v>
      </c>
      <c r="P270" s="9">
        <v>40377989</v>
      </c>
      <c r="Q270" s="9">
        <f>N270+O270+P270</f>
        <v>323302989</v>
      </c>
      <c r="R270" s="9">
        <v>1054033489</v>
      </c>
      <c r="S270" s="10">
        <v>69.3271</v>
      </c>
      <c r="T270" s="10">
        <v>30.6729</v>
      </c>
      <c r="U270" s="115"/>
      <c r="V270" s="53"/>
      <c r="W270" s="11"/>
      <c r="X270" s="11"/>
      <c r="Y270" s="11"/>
      <c r="Z270" s="11"/>
      <c r="AA270" s="11"/>
      <c r="AB270" s="11"/>
      <c r="AC270" s="11"/>
      <c r="AD270" s="11"/>
    </row>
    <row r="271" ht="15" customHeight="1">
      <c r="A271" t="s" s="6">
        <v>76</v>
      </c>
      <c r="B271" t="s" s="6">
        <v>18</v>
      </c>
      <c r="C271" s="7">
        <v>12.17</v>
      </c>
      <c r="D271" s="7">
        <v>12.17</v>
      </c>
      <c r="E271" s="7">
        <v>23.9</v>
      </c>
      <c r="F271" s="7">
        <v>23.9</v>
      </c>
      <c r="G271" s="7">
        <v>23.9</v>
      </c>
      <c r="H271" s="7"/>
      <c r="I271" s="8">
        <f>IF(C271=E271,0,1)</f>
        <v>1</v>
      </c>
      <c r="J271" s="9">
        <v>7364132937</v>
      </c>
      <c r="K271" s="9">
        <f>J271*C271/1000</f>
        <v>89621497.84329</v>
      </c>
      <c r="L271" s="9"/>
      <c r="M271" s="9">
        <f>J271</f>
        <v>7364132937</v>
      </c>
      <c r="N271" s="9">
        <v>651683481</v>
      </c>
      <c r="O271" s="9">
        <v>194715165</v>
      </c>
      <c r="P271" s="9">
        <v>223877070</v>
      </c>
      <c r="Q271" s="9">
        <f>N271+O271+P271</f>
        <v>1070275716</v>
      </c>
      <c r="R271" s="9">
        <v>8435197428</v>
      </c>
      <c r="S271" s="10">
        <v>87.31180000000001</v>
      </c>
      <c r="T271" s="10">
        <v>12.6882</v>
      </c>
      <c r="U271" s="115"/>
      <c r="V271" s="53"/>
      <c r="W271" s="11"/>
      <c r="X271" s="11"/>
      <c r="Y271" s="11"/>
      <c r="Z271" s="11"/>
      <c r="AA271" s="11"/>
      <c r="AB271" s="11"/>
      <c r="AC271" s="11"/>
      <c r="AD271" s="11"/>
    </row>
    <row r="272" ht="15" customHeight="1">
      <c r="A272" t="s" s="6">
        <v>308</v>
      </c>
      <c r="B272" t="s" s="6">
        <v>18</v>
      </c>
      <c r="C272" s="7">
        <v>12.07</v>
      </c>
      <c r="D272" s="7">
        <v>0</v>
      </c>
      <c r="E272" s="7">
        <v>12.07</v>
      </c>
      <c r="F272" s="7">
        <v>12.07</v>
      </c>
      <c r="G272" s="7">
        <v>12.07</v>
      </c>
      <c r="H272" s="7"/>
      <c r="I272" s="8">
        <f>IF(C272=E272,0,1)</f>
        <v>0</v>
      </c>
      <c r="J272" s="9">
        <v>1962707460</v>
      </c>
      <c r="K272" s="9">
        <f>J272*C272/1000</f>
        <v>23689879.0422</v>
      </c>
      <c r="L272" s="9"/>
      <c r="M272" s="9">
        <f>J272</f>
        <v>1962707460</v>
      </c>
      <c r="N272" s="9">
        <v>151956310</v>
      </c>
      <c r="O272" s="9">
        <v>101893200</v>
      </c>
      <c r="P272" s="9">
        <v>27225332</v>
      </c>
      <c r="Q272" s="9">
        <f>N272+O272+P272</f>
        <v>281074842</v>
      </c>
      <c r="R272" s="9">
        <v>2243782302</v>
      </c>
      <c r="S272" s="10">
        <v>87.47320000000001</v>
      </c>
      <c r="T272" s="10">
        <v>12.5268</v>
      </c>
      <c r="U272" s="115"/>
      <c r="V272" s="53"/>
      <c r="W272" s="11"/>
      <c r="X272" s="11"/>
      <c r="Y272" s="11"/>
      <c r="Z272" s="11"/>
      <c r="AA272" s="11"/>
      <c r="AB272" s="11"/>
      <c r="AC272" s="11"/>
      <c r="AD272" s="11"/>
    </row>
    <row r="273" ht="15" customHeight="1">
      <c r="A273" t="s" s="6">
        <v>220</v>
      </c>
      <c r="B273" t="s" s="6">
        <v>18</v>
      </c>
      <c r="C273" s="7">
        <v>12.06</v>
      </c>
      <c r="D273" s="7">
        <v>0</v>
      </c>
      <c r="E273" s="7">
        <v>20.56</v>
      </c>
      <c r="F273" s="7">
        <v>20.56</v>
      </c>
      <c r="G273" s="7">
        <v>20.56</v>
      </c>
      <c r="H273" s="7"/>
      <c r="I273" s="8">
        <f>IF(C273=E273,0,1)</f>
        <v>1</v>
      </c>
      <c r="J273" s="9">
        <v>1358188165</v>
      </c>
      <c r="K273" s="9">
        <f>J273*C273/1000</f>
        <v>16379749.2699</v>
      </c>
      <c r="L273" s="9"/>
      <c r="M273" s="9">
        <f>J273</f>
        <v>1358188165</v>
      </c>
      <c r="N273" s="9">
        <v>75363085</v>
      </c>
      <c r="O273" s="9">
        <v>235696200</v>
      </c>
      <c r="P273" s="9">
        <v>85865680</v>
      </c>
      <c r="Q273" s="9">
        <f>N273+O273+P273</f>
        <v>396924965</v>
      </c>
      <c r="R273" s="9">
        <v>1755113130</v>
      </c>
      <c r="S273" s="10">
        <v>77.3847</v>
      </c>
      <c r="T273" s="10">
        <v>22.6153</v>
      </c>
      <c r="U273" s="115"/>
      <c r="V273" s="53"/>
      <c r="W273" s="11"/>
      <c r="X273" s="11"/>
      <c r="Y273" s="11"/>
      <c r="Z273" s="11"/>
      <c r="AA273" s="11"/>
      <c r="AB273" s="11"/>
      <c r="AC273" s="11"/>
      <c r="AD273" s="11"/>
    </row>
    <row r="274" ht="15" customHeight="1">
      <c r="A274" t="s" s="6">
        <v>428</v>
      </c>
      <c r="B274" t="s" s="6">
        <v>18</v>
      </c>
      <c r="C274" s="7">
        <v>12.01</v>
      </c>
      <c r="D274" s="7">
        <v>12.01</v>
      </c>
      <c r="E274" s="7">
        <v>12.01</v>
      </c>
      <c r="F274" s="7">
        <v>12.01</v>
      </c>
      <c r="G274" s="7">
        <v>12.01</v>
      </c>
      <c r="H274" s="7"/>
      <c r="I274" s="8">
        <f>IF(C274=E274,0,1)</f>
        <v>0</v>
      </c>
      <c r="J274" s="9">
        <v>4652574162</v>
      </c>
      <c r="K274" s="9">
        <f>J274*C274/1000</f>
        <v>55877415.68562</v>
      </c>
      <c r="L274" s="9"/>
      <c r="M274" s="9">
        <f>J274</f>
        <v>4652574162</v>
      </c>
      <c r="N274" s="9">
        <v>355977538</v>
      </c>
      <c r="O274" s="9">
        <v>215433200</v>
      </c>
      <c r="P274" s="9">
        <v>68182343</v>
      </c>
      <c r="Q274" s="9">
        <f>N274+O274+P274</f>
        <v>639593081</v>
      </c>
      <c r="R274" s="9">
        <v>5292427743</v>
      </c>
      <c r="S274" s="10">
        <v>87.9149</v>
      </c>
      <c r="T274" s="10">
        <v>12.0851</v>
      </c>
      <c r="U274" s="115"/>
      <c r="V274" s="53"/>
      <c r="W274" s="11"/>
      <c r="X274" s="11"/>
      <c r="Y274" s="11"/>
      <c r="Z274" s="11"/>
      <c r="AA274" s="11"/>
      <c r="AB274" s="11"/>
      <c r="AC274" s="11"/>
      <c r="AD274" s="11"/>
    </row>
    <row r="275" ht="15" customHeight="1">
      <c r="A275" t="s" s="6">
        <v>540</v>
      </c>
      <c r="B275" t="s" s="6">
        <v>18</v>
      </c>
      <c r="C275" s="7">
        <v>12.01</v>
      </c>
      <c r="D275" s="7">
        <v>0</v>
      </c>
      <c r="E275" s="7">
        <v>24.87</v>
      </c>
      <c r="F275" s="7">
        <v>24.87</v>
      </c>
      <c r="G275" s="7">
        <v>24.87</v>
      </c>
      <c r="H275" s="7"/>
      <c r="I275" s="8">
        <f>IF(C275=E275,0,1)</f>
        <v>1</v>
      </c>
      <c r="J275" s="9">
        <v>4694941229</v>
      </c>
      <c r="K275" s="9">
        <f>J275*C275/1000</f>
        <v>56386244.16029</v>
      </c>
      <c r="L275" s="9"/>
      <c r="M275" s="9">
        <f>J275</f>
        <v>4694941229</v>
      </c>
      <c r="N275" s="9">
        <v>679460305</v>
      </c>
      <c r="O275" s="9">
        <v>158646723</v>
      </c>
      <c r="P275" s="9">
        <v>131861710</v>
      </c>
      <c r="Q275" s="9">
        <f>N275+O275+P275</f>
        <v>969968738</v>
      </c>
      <c r="R275" s="9">
        <v>5664909967</v>
      </c>
      <c r="S275" s="10">
        <v>82.8776</v>
      </c>
      <c r="T275" s="10">
        <v>17.1224</v>
      </c>
      <c r="U275" s="115"/>
      <c r="V275" s="53"/>
      <c r="W275" s="11"/>
      <c r="X275" s="11"/>
      <c r="Y275" s="11"/>
      <c r="Z275" s="11"/>
      <c r="AA275" s="11"/>
      <c r="AB275" s="11"/>
      <c r="AC275" s="11"/>
      <c r="AD275" s="11"/>
    </row>
    <row r="276" ht="15" customHeight="1">
      <c r="A276" t="s" s="6">
        <v>344</v>
      </c>
      <c r="B276" t="s" s="6">
        <v>18</v>
      </c>
      <c r="C276" s="7">
        <v>11.99</v>
      </c>
      <c r="D276" s="7">
        <v>0</v>
      </c>
      <c r="E276" s="7">
        <v>19.32</v>
      </c>
      <c r="F276" s="7">
        <v>19.32</v>
      </c>
      <c r="G276" s="7">
        <v>19.32</v>
      </c>
      <c r="H276" s="7"/>
      <c r="I276" s="8">
        <f>IF(C276=E276,0,1)</f>
        <v>1</v>
      </c>
      <c r="J276" s="9">
        <v>3452488244</v>
      </c>
      <c r="K276" s="9">
        <f>J276*C276/1000</f>
        <v>41395334.04556</v>
      </c>
      <c r="L276" s="9"/>
      <c r="M276" s="9">
        <f>J276</f>
        <v>3452488244</v>
      </c>
      <c r="N276" s="9">
        <v>406343279</v>
      </c>
      <c r="O276" s="9">
        <v>22552500</v>
      </c>
      <c r="P276" s="9">
        <v>52571789</v>
      </c>
      <c r="Q276" s="9">
        <f>N276+O276+P276</f>
        <v>481467568</v>
      </c>
      <c r="R276" s="9">
        <v>3933955812</v>
      </c>
      <c r="S276" s="10">
        <v>87.7612</v>
      </c>
      <c r="T276" s="10">
        <v>12.2388</v>
      </c>
      <c r="U276" s="115"/>
      <c r="V276" s="53"/>
      <c r="W276" s="11"/>
      <c r="X276" s="11"/>
      <c r="Y276" s="11"/>
      <c r="Z276" s="11"/>
      <c r="AA276" s="11"/>
      <c r="AB276" s="11"/>
      <c r="AC276" s="11"/>
      <c r="AD276" s="11"/>
    </row>
    <row r="277" ht="15" customHeight="1">
      <c r="A277" t="s" s="6">
        <v>502</v>
      </c>
      <c r="B277" t="s" s="6">
        <v>18</v>
      </c>
      <c r="C277" s="7">
        <v>11.98</v>
      </c>
      <c r="D277" s="7">
        <v>0</v>
      </c>
      <c r="E277" s="7">
        <v>23.86</v>
      </c>
      <c r="F277" s="7">
        <v>23.86</v>
      </c>
      <c r="G277" s="7">
        <v>23.86</v>
      </c>
      <c r="H277" s="7"/>
      <c r="I277" s="8">
        <f>IF(C277=E277,0,1)</f>
        <v>1</v>
      </c>
      <c r="J277" s="9">
        <v>16279026792</v>
      </c>
      <c r="K277" s="9">
        <f>J277*C277/1000</f>
        <v>195022740.96816</v>
      </c>
      <c r="L277" s="9"/>
      <c r="M277" s="9">
        <f>J277</f>
        <v>16279026792</v>
      </c>
      <c r="N277" s="9">
        <v>2009069690</v>
      </c>
      <c r="O277" s="9">
        <v>167195105</v>
      </c>
      <c r="P277" s="9">
        <v>456946350</v>
      </c>
      <c r="Q277" s="9">
        <f>N277+O277+P277</f>
        <v>2633211145</v>
      </c>
      <c r="R277" s="9">
        <v>18912237937</v>
      </c>
      <c r="S277" s="10">
        <v>86.0767</v>
      </c>
      <c r="T277" s="10">
        <v>13.9233</v>
      </c>
      <c r="U277" s="115"/>
      <c r="V277" s="53"/>
      <c r="W277" s="11"/>
      <c r="X277" s="11"/>
      <c r="Y277" s="11"/>
      <c r="Z277" s="11"/>
      <c r="AA277" s="11"/>
      <c r="AB277" s="11"/>
      <c r="AC277" s="11"/>
      <c r="AD277" s="11"/>
    </row>
    <row r="278" ht="15" customHeight="1">
      <c r="A278" t="s" s="6">
        <v>708</v>
      </c>
      <c r="B278" t="s" s="6">
        <v>18</v>
      </c>
      <c r="C278" s="7">
        <v>11.76</v>
      </c>
      <c r="D278" s="7">
        <v>11.76</v>
      </c>
      <c r="E278" s="7">
        <v>11.76</v>
      </c>
      <c r="F278" s="7">
        <v>11.76</v>
      </c>
      <c r="G278" s="7">
        <v>11.76</v>
      </c>
      <c r="H278" s="7"/>
      <c r="I278" s="8">
        <f>IF(C278=E278,0,1)</f>
        <v>0</v>
      </c>
      <c r="J278" s="9">
        <v>2842809341</v>
      </c>
      <c r="K278" s="9">
        <f>J278*C278/1000</f>
        <v>33431437.85016</v>
      </c>
      <c r="L278" s="9"/>
      <c r="M278" s="9">
        <f>J278</f>
        <v>2842809341</v>
      </c>
      <c r="N278" s="9">
        <v>138643144</v>
      </c>
      <c r="O278" s="9">
        <v>4950300</v>
      </c>
      <c r="P278" s="9">
        <v>47337550</v>
      </c>
      <c r="Q278" s="9">
        <f>N278+O278+P278</f>
        <v>190930994</v>
      </c>
      <c r="R278" s="9">
        <v>3033831935</v>
      </c>
      <c r="S278" s="10">
        <v>93.70659999999999</v>
      </c>
      <c r="T278" s="10">
        <v>6.2934</v>
      </c>
      <c r="U278" s="115"/>
      <c r="V278" s="53"/>
      <c r="W278" s="11"/>
      <c r="X278" s="11"/>
      <c r="Y278" s="11"/>
      <c r="Z278" s="11"/>
      <c r="AA278" s="11"/>
      <c r="AB278" s="11"/>
      <c r="AC278" s="11"/>
      <c r="AD278" s="11"/>
    </row>
    <row r="279" ht="15" customHeight="1">
      <c r="A279" t="s" s="6">
        <v>230</v>
      </c>
      <c r="B279" t="s" s="6">
        <v>18</v>
      </c>
      <c r="C279" s="7">
        <v>11.73</v>
      </c>
      <c r="D279" s="7">
        <v>0</v>
      </c>
      <c r="E279" s="7">
        <v>12.12</v>
      </c>
      <c r="F279" s="7">
        <v>12.12</v>
      </c>
      <c r="G279" s="7">
        <v>12.12</v>
      </c>
      <c r="H279" s="7"/>
      <c r="I279" s="8">
        <f>IF(C279=E279,0,1)</f>
        <v>1</v>
      </c>
      <c r="J279" s="9">
        <v>7203438921</v>
      </c>
      <c r="K279" s="9">
        <f>J279*C279/1000</f>
        <v>84496338.54333</v>
      </c>
      <c r="L279" s="9"/>
      <c r="M279" s="9">
        <f>J279</f>
        <v>7203438921</v>
      </c>
      <c r="N279" s="9">
        <v>397282949</v>
      </c>
      <c r="O279" s="9">
        <v>184194830</v>
      </c>
      <c r="P279" s="9">
        <v>162632360</v>
      </c>
      <c r="Q279" s="9">
        <f>N279+O279+P279</f>
        <v>744110139</v>
      </c>
      <c r="R279" s="9">
        <v>7947549060</v>
      </c>
      <c r="S279" s="10">
        <v>90.63720000000001</v>
      </c>
      <c r="T279" s="10">
        <v>9.3628</v>
      </c>
      <c r="U279" s="115"/>
      <c r="V279" s="53"/>
      <c r="W279" s="11"/>
      <c r="X279" s="11"/>
      <c r="Y279" s="11"/>
      <c r="Z279" s="11"/>
      <c r="AA279" s="11"/>
      <c r="AB279" s="11"/>
      <c r="AC279" s="11"/>
      <c r="AD279" s="11"/>
    </row>
    <row r="280" ht="15" customHeight="1">
      <c r="A280" t="s" s="6">
        <v>176</v>
      </c>
      <c r="B280" t="s" s="6">
        <v>18</v>
      </c>
      <c r="C280" s="7">
        <v>11.7</v>
      </c>
      <c r="D280" s="7">
        <v>0</v>
      </c>
      <c r="E280" s="7">
        <v>11.7</v>
      </c>
      <c r="F280" s="7">
        <v>11.7</v>
      </c>
      <c r="G280" s="7">
        <v>11.7</v>
      </c>
      <c r="H280" s="7"/>
      <c r="I280" s="8">
        <f>IF(C280=E280,0,1)</f>
        <v>0</v>
      </c>
      <c r="J280" s="9">
        <v>1148768436</v>
      </c>
      <c r="K280" s="9">
        <f>J280*C280/1000</f>
        <v>13440590.7012</v>
      </c>
      <c r="L280" s="9"/>
      <c r="M280" s="9">
        <f>J280</f>
        <v>1148768436</v>
      </c>
      <c r="N280" s="9">
        <v>34469014</v>
      </c>
      <c r="O280" s="9">
        <v>28396920</v>
      </c>
      <c r="P280" s="9">
        <v>32010950</v>
      </c>
      <c r="Q280" s="9">
        <f>N280+O280+P280</f>
        <v>94876884</v>
      </c>
      <c r="R280" s="9">
        <v>1243645320</v>
      </c>
      <c r="S280" s="10">
        <v>92.3711</v>
      </c>
      <c r="T280" s="10">
        <v>7.6289</v>
      </c>
      <c r="U280" s="115"/>
      <c r="V280" s="53"/>
      <c r="W280" s="11"/>
      <c r="X280" s="11"/>
      <c r="Y280" s="11"/>
      <c r="Z280" s="11"/>
      <c r="AA280" s="11"/>
      <c r="AB280" s="11"/>
      <c r="AC280" s="11"/>
      <c r="AD280" s="11"/>
    </row>
    <row r="281" ht="15" customHeight="1">
      <c r="A281" t="s" s="6">
        <v>650</v>
      </c>
      <c r="B281" t="s" s="6">
        <v>18</v>
      </c>
      <c r="C281" s="7">
        <v>11.68</v>
      </c>
      <c r="D281" s="7">
        <v>0</v>
      </c>
      <c r="E281" s="7">
        <v>11.68</v>
      </c>
      <c r="F281" s="7">
        <v>11.68</v>
      </c>
      <c r="G281" s="7">
        <v>11.68</v>
      </c>
      <c r="H281" s="7"/>
      <c r="I281" s="8">
        <f>IF(C281=E281,0,1)</f>
        <v>0</v>
      </c>
      <c r="J281" s="9">
        <v>11626593000</v>
      </c>
      <c r="K281" s="9">
        <f>J281*C281/1000</f>
        <v>135798606.24</v>
      </c>
      <c r="L281" s="9"/>
      <c r="M281" s="9">
        <f>J281</f>
        <v>11626593000</v>
      </c>
      <c r="N281" s="9">
        <v>1517327000</v>
      </c>
      <c r="O281" s="9">
        <v>6543000</v>
      </c>
      <c r="P281" s="9">
        <v>154922000</v>
      </c>
      <c r="Q281" s="9">
        <f>N281+O281+P281</f>
        <v>1678792000</v>
      </c>
      <c r="R281" s="9">
        <v>13305385000</v>
      </c>
      <c r="S281" s="10">
        <v>87.3826</v>
      </c>
      <c r="T281" s="10">
        <v>12.6174</v>
      </c>
      <c r="U281" s="115"/>
      <c r="V281" s="53"/>
      <c r="W281" s="11"/>
      <c r="X281" s="11"/>
      <c r="Y281" s="11"/>
      <c r="Z281" s="11"/>
      <c r="AA281" s="11"/>
      <c r="AB281" s="11"/>
      <c r="AC281" s="11"/>
      <c r="AD281" s="11"/>
    </row>
    <row r="282" ht="15" customHeight="1">
      <c r="A282" t="s" s="6">
        <v>396</v>
      </c>
      <c r="B282" t="s" s="6">
        <v>18</v>
      </c>
      <c r="C282" s="7">
        <v>11.61</v>
      </c>
      <c r="D282" s="7">
        <v>0</v>
      </c>
      <c r="E282" s="7">
        <v>24.96</v>
      </c>
      <c r="F282" s="7">
        <v>24.96</v>
      </c>
      <c r="G282" s="7">
        <v>24.96</v>
      </c>
      <c r="H282" s="7"/>
      <c r="I282" s="8">
        <f>IF(C282=E282,0,1)</f>
        <v>1</v>
      </c>
      <c r="J282" s="9">
        <v>13140512</v>
      </c>
      <c r="K282" s="9">
        <f>J282*C282/1000</f>
        <v>152561.34432</v>
      </c>
      <c r="L282" s="9"/>
      <c r="M282" s="9">
        <f>J282</f>
        <v>13140512</v>
      </c>
      <c r="N282" s="9">
        <v>969251</v>
      </c>
      <c r="O282" s="9">
        <v>13950843</v>
      </c>
      <c r="P282" s="9">
        <v>3208845</v>
      </c>
      <c r="Q282" s="9">
        <f>N282+O282+P282</f>
        <v>18128939</v>
      </c>
      <c r="R282" s="9">
        <v>31269451</v>
      </c>
      <c r="S282" s="10">
        <v>42.0235</v>
      </c>
      <c r="T282" s="10">
        <v>57.9765</v>
      </c>
      <c r="U282" s="115"/>
      <c r="V282" s="53"/>
      <c r="W282" s="11"/>
      <c r="X282" s="11"/>
      <c r="Y282" s="11"/>
      <c r="Z282" s="11"/>
      <c r="AA282" s="11"/>
      <c r="AB282" s="11"/>
      <c r="AC282" s="11"/>
      <c r="AD282" s="11"/>
    </row>
    <row r="283" ht="15" customHeight="1">
      <c r="A283" t="s" s="6">
        <v>68</v>
      </c>
      <c r="B283" t="s" s="6">
        <v>18</v>
      </c>
      <c r="C283" s="7">
        <v>11.56</v>
      </c>
      <c r="D283" s="7">
        <v>0</v>
      </c>
      <c r="E283" s="7">
        <v>11.56</v>
      </c>
      <c r="F283" s="7">
        <v>11.56</v>
      </c>
      <c r="G283" s="7">
        <v>11.56</v>
      </c>
      <c r="H283" s="7"/>
      <c r="I283" s="8">
        <f>IF(C283=E283,0,1)</f>
        <v>0</v>
      </c>
      <c r="J283" s="9">
        <v>9157742150</v>
      </c>
      <c r="K283" s="9">
        <f>J283*C283/1000</f>
        <v>105863499.254</v>
      </c>
      <c r="L283" s="9"/>
      <c r="M283" s="9">
        <f>J283</f>
        <v>9157742150</v>
      </c>
      <c r="N283" s="9">
        <v>384344699</v>
      </c>
      <c r="O283" s="9">
        <v>24617500</v>
      </c>
      <c r="P283" s="9">
        <v>97650170</v>
      </c>
      <c r="Q283" s="9">
        <f>N283+O283+P283</f>
        <v>506612369</v>
      </c>
      <c r="R283" s="9">
        <v>9664354519</v>
      </c>
      <c r="S283" s="10">
        <v>94.75790000000001</v>
      </c>
      <c r="T283" s="10">
        <v>5.2421</v>
      </c>
      <c r="U283" s="115"/>
      <c r="V283" s="53"/>
      <c r="W283" s="11"/>
      <c r="X283" s="11"/>
      <c r="Y283" s="11"/>
      <c r="Z283" s="11"/>
      <c r="AA283" s="11"/>
      <c r="AB283" s="11"/>
      <c r="AC283" s="11"/>
      <c r="AD283" s="11"/>
    </row>
    <row r="284" ht="15" customHeight="1">
      <c r="A284" t="s" s="6">
        <v>278</v>
      </c>
      <c r="B284" t="s" s="6">
        <v>18</v>
      </c>
      <c r="C284" s="7">
        <v>11.56</v>
      </c>
      <c r="D284" s="7">
        <v>0</v>
      </c>
      <c r="E284" s="7">
        <v>11.56</v>
      </c>
      <c r="F284" s="7">
        <v>11.56</v>
      </c>
      <c r="G284" s="7">
        <v>11.56</v>
      </c>
      <c r="H284" s="7"/>
      <c r="I284" s="8">
        <f>IF(C284=E284,0,1)</f>
        <v>0</v>
      </c>
      <c r="J284" s="9">
        <v>7182410232</v>
      </c>
      <c r="K284" s="9">
        <f>J284*C284/1000</f>
        <v>83028662.28192</v>
      </c>
      <c r="L284" s="9"/>
      <c r="M284" s="9">
        <f>J284</f>
        <v>7182410232</v>
      </c>
      <c r="N284" s="9">
        <v>555213428</v>
      </c>
      <c r="O284" s="9">
        <v>183705300</v>
      </c>
      <c r="P284" s="9">
        <v>122575490</v>
      </c>
      <c r="Q284" s="9">
        <f>N284+O284+P284</f>
        <v>861494218</v>
      </c>
      <c r="R284" s="9">
        <v>8043904450</v>
      </c>
      <c r="S284" s="10">
        <v>89.2901</v>
      </c>
      <c r="T284" s="10">
        <v>10.7099</v>
      </c>
      <c r="U284" s="115"/>
      <c r="V284" s="53"/>
      <c r="W284" s="11"/>
      <c r="X284" s="11"/>
      <c r="Y284" s="11"/>
      <c r="Z284" s="11"/>
      <c r="AA284" s="11"/>
      <c r="AB284" s="11"/>
      <c r="AC284" s="11"/>
      <c r="AD284" s="11"/>
    </row>
    <row r="285" ht="15" customHeight="1">
      <c r="A285" t="s" s="6">
        <v>688</v>
      </c>
      <c r="B285" t="s" s="6">
        <v>18</v>
      </c>
      <c r="C285" s="7">
        <v>11.46</v>
      </c>
      <c r="D285" s="7">
        <v>0</v>
      </c>
      <c r="E285" s="7">
        <v>18.36</v>
      </c>
      <c r="F285" s="7">
        <v>18.36</v>
      </c>
      <c r="G285" s="7">
        <v>18.36</v>
      </c>
      <c r="H285" s="7"/>
      <c r="I285" s="8">
        <f>IF(C285=E285,0,1)</f>
        <v>1</v>
      </c>
      <c r="J285" s="9">
        <v>8739668256</v>
      </c>
      <c r="K285" s="9">
        <f>J285*C285/1000</f>
        <v>100156598.21376</v>
      </c>
      <c r="L285" s="9"/>
      <c r="M285" s="9">
        <f>J285</f>
        <v>8739668256</v>
      </c>
      <c r="N285" s="9">
        <v>776463904</v>
      </c>
      <c r="O285" s="9">
        <v>352773000</v>
      </c>
      <c r="P285" s="9">
        <v>258712110</v>
      </c>
      <c r="Q285" s="9">
        <f>N285+O285+P285</f>
        <v>1387949014</v>
      </c>
      <c r="R285" s="9">
        <v>10127617270</v>
      </c>
      <c r="S285" s="10">
        <v>86.2954</v>
      </c>
      <c r="T285" s="10">
        <v>13.7046</v>
      </c>
      <c r="U285" s="115"/>
      <c r="V285" s="53"/>
      <c r="W285" s="11"/>
      <c r="X285" s="11"/>
      <c r="Y285" s="11"/>
      <c r="Z285" s="11"/>
      <c r="AA285" s="11"/>
      <c r="AB285" s="11"/>
      <c r="AC285" s="11"/>
      <c r="AD285" s="11"/>
    </row>
    <row r="286" ht="15" customHeight="1">
      <c r="A286" t="s" s="6">
        <v>314</v>
      </c>
      <c r="B286" t="s" s="6">
        <v>18</v>
      </c>
      <c r="C286" s="7">
        <v>11.44</v>
      </c>
      <c r="D286" s="7">
        <v>0</v>
      </c>
      <c r="E286" s="7">
        <v>24.21</v>
      </c>
      <c r="F286" s="7">
        <v>24.21</v>
      </c>
      <c r="G286" s="7">
        <v>24.21</v>
      </c>
      <c r="H286" s="7"/>
      <c r="I286" s="8">
        <f>IF(C286=E286,0,1)</f>
        <v>1</v>
      </c>
      <c r="J286" s="9">
        <v>4774078671</v>
      </c>
      <c r="K286" s="9">
        <f>J286*C286/1000</f>
        <v>54615459.99624</v>
      </c>
      <c r="L286" s="9"/>
      <c r="M286" s="9">
        <f>J286</f>
        <v>4774078671</v>
      </c>
      <c r="N286" s="9">
        <v>476772165</v>
      </c>
      <c r="O286" s="9">
        <v>286076096</v>
      </c>
      <c r="P286" s="9">
        <v>337526690</v>
      </c>
      <c r="Q286" s="9">
        <f>N286+O286+P286</f>
        <v>1100374951</v>
      </c>
      <c r="R286" s="9">
        <v>5874453622</v>
      </c>
      <c r="S286" s="10">
        <v>81.2685</v>
      </c>
      <c r="T286" s="10">
        <v>18.7315</v>
      </c>
      <c r="U286" s="115"/>
      <c r="V286" s="53"/>
      <c r="W286" s="11"/>
      <c r="X286" s="11"/>
      <c r="Y286" s="11"/>
      <c r="Z286" s="11"/>
      <c r="AA286" s="11"/>
      <c r="AB286" s="11"/>
      <c r="AC286" s="11"/>
      <c r="AD286" s="11"/>
    </row>
    <row r="287" ht="15" customHeight="1">
      <c r="A287" t="s" s="6">
        <v>36</v>
      </c>
      <c r="B287" t="s" s="6">
        <v>18</v>
      </c>
      <c r="C287" s="7">
        <v>11.42</v>
      </c>
      <c r="D287" s="7">
        <v>0</v>
      </c>
      <c r="E287" s="7">
        <v>11.42</v>
      </c>
      <c r="F287" s="7">
        <v>11.42</v>
      </c>
      <c r="G287" s="7">
        <v>11.42</v>
      </c>
      <c r="H287" s="7"/>
      <c r="I287" s="8">
        <f>IF(C287=E287,0,1)</f>
        <v>0</v>
      </c>
      <c r="J287" s="9">
        <v>11805801788</v>
      </c>
      <c r="K287" s="9">
        <f>J287*C287/1000</f>
        <v>134822256.41896</v>
      </c>
      <c r="L287" s="9"/>
      <c r="M287" s="9">
        <f>J287</f>
        <v>11805801788</v>
      </c>
      <c r="N287" s="9">
        <v>513658303</v>
      </c>
      <c r="O287" s="9">
        <v>25455600</v>
      </c>
      <c r="P287" s="9">
        <v>172442140</v>
      </c>
      <c r="Q287" s="9">
        <f>N287+O287+P287</f>
        <v>711556043</v>
      </c>
      <c r="R287" s="9">
        <v>12517357831</v>
      </c>
      <c r="S287" s="10">
        <v>94.3154</v>
      </c>
      <c r="T287" s="10">
        <v>5.6846</v>
      </c>
      <c r="U287" s="115"/>
      <c r="V287" s="53"/>
      <c r="W287" s="11"/>
      <c r="X287" s="11"/>
      <c r="Y287" s="11"/>
      <c r="Z287" s="11"/>
      <c r="AA287" s="11"/>
      <c r="AB287" s="11"/>
      <c r="AC287" s="11"/>
      <c r="AD287" s="11"/>
    </row>
    <row r="288" ht="15" customHeight="1">
      <c r="A288" t="s" s="6">
        <v>116</v>
      </c>
      <c r="B288" t="s" s="6">
        <v>18</v>
      </c>
      <c r="C288" s="7">
        <v>11.35</v>
      </c>
      <c r="D288" s="7">
        <v>0</v>
      </c>
      <c r="E288" s="7">
        <v>24.18</v>
      </c>
      <c r="F288" s="7">
        <v>24.18</v>
      </c>
      <c r="G288" s="7">
        <v>24.18</v>
      </c>
      <c r="H288" s="7"/>
      <c r="I288" s="8">
        <f>IF(C288=E288,0,1)</f>
        <v>1</v>
      </c>
      <c r="J288" s="9">
        <v>4713072560</v>
      </c>
      <c r="K288" s="9">
        <f>J288*C288/1000</f>
        <v>53493373.556</v>
      </c>
      <c r="L288" s="9"/>
      <c r="M288" s="9">
        <f>J288</f>
        <v>4713072560</v>
      </c>
      <c r="N288" s="9">
        <v>615527130</v>
      </c>
      <c r="O288" s="9">
        <v>561454040</v>
      </c>
      <c r="P288" s="9">
        <v>234720080</v>
      </c>
      <c r="Q288" s="9">
        <f>N288+O288+P288</f>
        <v>1411701250</v>
      </c>
      <c r="R288" s="9">
        <v>6124773810</v>
      </c>
      <c r="S288" s="10">
        <v>76.95099999999999</v>
      </c>
      <c r="T288" s="10">
        <v>23.049</v>
      </c>
      <c r="U288" s="115"/>
      <c r="V288" s="53"/>
      <c r="W288" s="11"/>
      <c r="X288" s="11"/>
      <c r="Y288" s="11"/>
      <c r="Z288" s="11"/>
      <c r="AA288" s="11"/>
      <c r="AB288" s="11"/>
      <c r="AC288" s="11"/>
      <c r="AD288" s="11"/>
    </row>
    <row r="289" ht="15" customHeight="1">
      <c r="A289" t="s" s="6">
        <v>534</v>
      </c>
      <c r="B289" t="s" s="6">
        <v>18</v>
      </c>
      <c r="C289" s="7">
        <v>11.14</v>
      </c>
      <c r="D289" s="7">
        <v>0</v>
      </c>
      <c r="E289" s="7">
        <v>11.14</v>
      </c>
      <c r="F289" s="7">
        <v>11.14</v>
      </c>
      <c r="G289" s="7">
        <v>11.14</v>
      </c>
      <c r="H289" s="7"/>
      <c r="I289" s="8">
        <f>IF(C289=E289,0,1)</f>
        <v>0</v>
      </c>
      <c r="J289" s="9">
        <v>1795667709</v>
      </c>
      <c r="K289" s="9">
        <f>J289*C289/1000</f>
        <v>20003738.27826</v>
      </c>
      <c r="L289" s="9"/>
      <c r="M289" s="9">
        <f>J289</f>
        <v>1795667709</v>
      </c>
      <c r="N289" s="9">
        <v>277905575</v>
      </c>
      <c r="O289" s="9">
        <v>40093500</v>
      </c>
      <c r="P289" s="9">
        <v>67642551</v>
      </c>
      <c r="Q289" s="9">
        <f>N289+O289+P289</f>
        <v>385641626</v>
      </c>
      <c r="R289" s="9">
        <v>2181309335</v>
      </c>
      <c r="S289" s="10">
        <v>82.3206</v>
      </c>
      <c r="T289" s="10">
        <v>17.6794</v>
      </c>
      <c r="U289" s="115"/>
      <c r="V289" s="53"/>
      <c r="W289" s="11"/>
      <c r="X289" s="11"/>
      <c r="Y289" s="11"/>
      <c r="Z289" s="11"/>
      <c r="AA289" s="11"/>
      <c r="AB289" s="11"/>
      <c r="AC289" s="11"/>
      <c r="AD289" s="11"/>
    </row>
    <row r="290" ht="15" customHeight="1">
      <c r="A290" t="s" s="6">
        <v>632</v>
      </c>
      <c r="B290" t="s" s="6">
        <v>18</v>
      </c>
      <c r="C290" s="7">
        <v>11.14</v>
      </c>
      <c r="D290" s="7">
        <v>0</v>
      </c>
      <c r="E290" s="7">
        <v>22.88</v>
      </c>
      <c r="F290" s="7">
        <v>22.88</v>
      </c>
      <c r="G290" s="7">
        <v>22.88</v>
      </c>
      <c r="H290" s="7"/>
      <c r="I290" s="8">
        <f>IF(C290=E290,0,1)</f>
        <v>1</v>
      </c>
      <c r="J290" s="9">
        <v>10448508068</v>
      </c>
      <c r="K290" s="9">
        <f>J290*C290/1000</f>
        <v>116396379.87752</v>
      </c>
      <c r="L290" s="9"/>
      <c r="M290" s="9">
        <f>J290</f>
        <v>10448508068</v>
      </c>
      <c r="N290" s="9">
        <v>3942882483</v>
      </c>
      <c r="O290" s="9">
        <v>717466567</v>
      </c>
      <c r="P290" s="9">
        <v>624710780</v>
      </c>
      <c r="Q290" s="9">
        <f>N290+O290+P290</f>
        <v>5285059830</v>
      </c>
      <c r="R290" s="9">
        <v>15733567898</v>
      </c>
      <c r="S290" s="10">
        <v>66.40900000000001</v>
      </c>
      <c r="T290" s="10">
        <v>33.591</v>
      </c>
      <c r="U290" s="115"/>
      <c r="V290" s="53"/>
      <c r="W290" s="11"/>
      <c r="X290" s="11"/>
      <c r="Y290" s="11"/>
      <c r="Z290" s="11"/>
      <c r="AA290" s="11"/>
      <c r="AB290" s="11"/>
      <c r="AC290" s="11"/>
      <c r="AD290" s="11"/>
    </row>
    <row r="291" ht="15" customHeight="1">
      <c r="A291" t="s" s="6">
        <v>416</v>
      </c>
      <c r="B291" t="s" s="6">
        <v>18</v>
      </c>
      <c r="C291" s="7">
        <v>10.94</v>
      </c>
      <c r="D291" s="7">
        <v>10.94</v>
      </c>
      <c r="E291" s="7">
        <v>10.94</v>
      </c>
      <c r="F291" s="7">
        <v>10.94</v>
      </c>
      <c r="G291" s="7">
        <v>10.94</v>
      </c>
      <c r="H291" s="7"/>
      <c r="I291" s="8">
        <f>IF(C291=E291,0,1)</f>
        <v>0</v>
      </c>
      <c r="J291" s="9">
        <v>35050200</v>
      </c>
      <c r="K291" s="9">
        <f>J291*C291/1000</f>
        <v>383449.188</v>
      </c>
      <c r="L291" s="9"/>
      <c r="M291" s="9">
        <f>J291</f>
        <v>35050200</v>
      </c>
      <c r="N291" s="9">
        <v>5082289</v>
      </c>
      <c r="O291" s="9">
        <v>302100</v>
      </c>
      <c r="P291" s="9">
        <v>1121830</v>
      </c>
      <c r="Q291" s="9">
        <f>N291+O291+P291</f>
        <v>6506219</v>
      </c>
      <c r="R291" s="9">
        <v>42088719</v>
      </c>
      <c r="S291" s="10">
        <v>84.54170000000001</v>
      </c>
      <c r="T291" s="10">
        <v>15.4583</v>
      </c>
      <c r="U291" s="115"/>
      <c r="V291" s="53"/>
      <c r="W291" s="11"/>
      <c r="X291" s="11"/>
      <c r="Y291" s="11"/>
      <c r="Z291" s="11"/>
      <c r="AA291" s="11"/>
      <c r="AB291" s="11"/>
      <c r="AC291" s="11"/>
      <c r="AD291" s="11"/>
    </row>
    <row r="292" ht="15" customHeight="1">
      <c r="A292" t="s" s="6">
        <v>86</v>
      </c>
      <c r="B292" t="s" s="6">
        <v>18</v>
      </c>
      <c r="C292" s="7">
        <v>10.88</v>
      </c>
      <c r="D292" s="7">
        <v>0</v>
      </c>
      <c r="E292" s="7">
        <v>24.98</v>
      </c>
      <c r="F292" s="7">
        <v>24.98</v>
      </c>
      <c r="G292" s="7">
        <v>24.98</v>
      </c>
      <c r="H292" s="7"/>
      <c r="I292" s="8">
        <f>IF(C292=E292,0,1)</f>
        <v>1</v>
      </c>
      <c r="J292" s="9">
        <v>131900982293</v>
      </c>
      <c r="K292" s="9">
        <f>J292*C292/1000</f>
        <v>1435082687.34784</v>
      </c>
      <c r="L292" s="9"/>
      <c r="M292" s="9">
        <f>J292</f>
        <v>131900982293</v>
      </c>
      <c r="N292" s="9">
        <v>56788447810</v>
      </c>
      <c r="O292" s="9">
        <v>1313020700</v>
      </c>
      <c r="P292" s="9">
        <v>7824465100</v>
      </c>
      <c r="Q292" s="9">
        <f>N292+O292+P292</f>
        <v>65925933610</v>
      </c>
      <c r="R292" s="9">
        <v>197826915903</v>
      </c>
      <c r="S292" s="10">
        <v>66.67489999999999</v>
      </c>
      <c r="T292" s="10">
        <v>33.3251</v>
      </c>
      <c r="U292" s="115"/>
      <c r="V292" s="53"/>
      <c r="W292" s="11"/>
      <c r="X292" s="11"/>
      <c r="Y292" s="11"/>
      <c r="Z292" s="11"/>
      <c r="AA292" s="11"/>
      <c r="AB292" s="11"/>
      <c r="AC292" s="11"/>
      <c r="AD292" s="11"/>
    </row>
    <row r="293" ht="15" customHeight="1">
      <c r="A293" t="s" s="6">
        <v>636</v>
      </c>
      <c r="B293" t="s" s="6">
        <v>18</v>
      </c>
      <c r="C293" s="7">
        <v>10.87</v>
      </c>
      <c r="D293" s="7">
        <v>0</v>
      </c>
      <c r="E293" s="7">
        <v>10.87</v>
      </c>
      <c r="F293" s="7">
        <v>10.87</v>
      </c>
      <c r="G293" s="7">
        <v>10.87</v>
      </c>
      <c r="H293" s="7"/>
      <c r="I293" s="8">
        <f>IF(C293=E293,0,1)</f>
        <v>0</v>
      </c>
      <c r="J293" s="9">
        <v>3583576638</v>
      </c>
      <c r="K293" s="9">
        <f>J293*C293/1000</f>
        <v>38953478.05506</v>
      </c>
      <c r="L293" s="9"/>
      <c r="M293" s="9">
        <f>J293</f>
        <v>3583576638</v>
      </c>
      <c r="N293" s="9">
        <v>408010036</v>
      </c>
      <c r="O293" s="9">
        <v>81015880</v>
      </c>
      <c r="P293" s="9">
        <v>214479930</v>
      </c>
      <c r="Q293" s="9">
        <f>N293+O293+P293</f>
        <v>703505846</v>
      </c>
      <c r="R293" s="9">
        <v>4287082484</v>
      </c>
      <c r="S293" s="10">
        <v>83.59010000000001</v>
      </c>
      <c r="T293" s="10">
        <v>16.4099</v>
      </c>
      <c r="U293" s="115"/>
      <c r="V293" s="53"/>
      <c r="W293" s="11"/>
      <c r="X293" s="11"/>
      <c r="Y293" s="11"/>
      <c r="Z293" s="11"/>
      <c r="AA293" s="11"/>
      <c r="AB293" s="11"/>
      <c r="AC293" s="11"/>
      <c r="AD293" s="11"/>
    </row>
    <row r="294" ht="15" customHeight="1">
      <c r="A294" t="s" s="6">
        <v>354</v>
      </c>
      <c r="B294" t="s" s="6">
        <v>18</v>
      </c>
      <c r="C294" s="7">
        <v>10.85</v>
      </c>
      <c r="D294" s="7">
        <v>0</v>
      </c>
      <c r="E294" s="7">
        <v>10.85</v>
      </c>
      <c r="F294" s="7">
        <v>10.85</v>
      </c>
      <c r="G294" s="7">
        <v>10.85</v>
      </c>
      <c r="H294" s="7"/>
      <c r="I294" s="8">
        <f>IF(C294=E294,0,1)</f>
        <v>0</v>
      </c>
      <c r="J294" s="9">
        <v>1831241009</v>
      </c>
      <c r="K294" s="9">
        <f>J294*C294/1000</f>
        <v>19868964.94765</v>
      </c>
      <c r="L294" s="9"/>
      <c r="M294" s="9">
        <f>J294</f>
        <v>1831241009</v>
      </c>
      <c r="N294" s="9">
        <v>76946025</v>
      </c>
      <c r="O294" s="9">
        <v>16625300</v>
      </c>
      <c r="P294" s="9">
        <v>40768344</v>
      </c>
      <c r="Q294" s="9">
        <f>N294+O294+P294</f>
        <v>134339669</v>
      </c>
      <c r="R294" s="9">
        <v>1965580678</v>
      </c>
      <c r="S294" s="10">
        <v>93.16540000000001</v>
      </c>
      <c r="T294" s="10">
        <v>6.8346</v>
      </c>
      <c r="U294" s="115"/>
      <c r="V294" s="53"/>
      <c r="W294" s="11"/>
      <c r="X294" s="11"/>
      <c r="Y294" s="11"/>
      <c r="Z294" s="11"/>
      <c r="AA294" s="11"/>
      <c r="AB294" s="11"/>
      <c r="AC294" s="11"/>
      <c r="AD294" s="11"/>
    </row>
    <row r="295" ht="15" customHeight="1">
      <c r="A295" t="s" s="6">
        <v>320</v>
      </c>
      <c r="B295" t="s" s="6">
        <v>18</v>
      </c>
      <c r="C295" s="7">
        <v>10.84</v>
      </c>
      <c r="D295" s="7">
        <v>0</v>
      </c>
      <c r="E295" s="7">
        <v>13.46</v>
      </c>
      <c r="F295" s="7">
        <v>13.46</v>
      </c>
      <c r="G295" s="7">
        <v>13.46</v>
      </c>
      <c r="H295" s="7"/>
      <c r="I295" s="8">
        <f>IF(C295=E295,0,1)</f>
        <v>1</v>
      </c>
      <c r="J295" s="9">
        <v>1124723246</v>
      </c>
      <c r="K295" s="9">
        <f>J295*C295/1000</f>
        <v>12191999.98664</v>
      </c>
      <c r="L295" s="9"/>
      <c r="M295" s="9">
        <f>J295</f>
        <v>1124723246</v>
      </c>
      <c r="N295" s="9">
        <v>245020674</v>
      </c>
      <c r="O295" s="9">
        <v>9692400</v>
      </c>
      <c r="P295" s="9">
        <v>58811100</v>
      </c>
      <c r="Q295" s="9">
        <f>N295+O295+P295</f>
        <v>313524174</v>
      </c>
      <c r="R295" s="9">
        <v>1438247420</v>
      </c>
      <c r="S295" s="10">
        <v>78.20099999999999</v>
      </c>
      <c r="T295" s="10">
        <v>21.799</v>
      </c>
      <c r="U295" s="115"/>
      <c r="V295" s="53"/>
      <c r="W295" s="11"/>
      <c r="X295" s="11"/>
      <c r="Y295" s="11"/>
      <c r="Z295" s="11"/>
      <c r="AA295" s="11"/>
      <c r="AB295" s="11"/>
      <c r="AC295" s="11"/>
      <c r="AD295" s="11"/>
    </row>
    <row r="296" ht="15" customHeight="1">
      <c r="A296" t="s" s="6">
        <v>60</v>
      </c>
      <c r="B296" t="s" s="6">
        <v>18</v>
      </c>
      <c r="C296" s="7">
        <v>10.8</v>
      </c>
      <c r="D296" s="7">
        <v>0</v>
      </c>
      <c r="E296" s="7">
        <v>10.8</v>
      </c>
      <c r="F296" s="7">
        <v>10.8</v>
      </c>
      <c r="G296" s="7">
        <v>10.8</v>
      </c>
      <c r="H296" s="7"/>
      <c r="I296" s="8">
        <f>IF(C296=E296,0,1)</f>
        <v>0</v>
      </c>
      <c r="J296" s="9">
        <v>534222575</v>
      </c>
      <c r="K296" s="9">
        <f>J296*C296/1000</f>
        <v>5769603.81</v>
      </c>
      <c r="L296" s="9"/>
      <c r="M296" s="9">
        <f>J296</f>
        <v>534222575</v>
      </c>
      <c r="N296" s="9">
        <v>18114270</v>
      </c>
      <c r="O296" s="9">
        <v>1858455</v>
      </c>
      <c r="P296" s="9">
        <v>36726552</v>
      </c>
      <c r="Q296" s="9">
        <f>N296+O296+P296</f>
        <v>56699277</v>
      </c>
      <c r="R296" s="9">
        <v>590921852</v>
      </c>
      <c r="S296" s="10">
        <v>90.4049</v>
      </c>
      <c r="T296" s="10">
        <v>9.5951</v>
      </c>
      <c r="U296" s="115"/>
      <c r="V296" s="53"/>
      <c r="W296" s="11"/>
      <c r="X296" s="11"/>
      <c r="Y296" s="11"/>
      <c r="Z296" s="11"/>
      <c r="AA296" s="11"/>
      <c r="AB296" s="11"/>
      <c r="AC296" s="11"/>
      <c r="AD296" s="11"/>
    </row>
    <row r="297" ht="15" customHeight="1">
      <c r="A297" t="s" s="6">
        <v>456</v>
      </c>
      <c r="B297" t="s" s="6">
        <v>18</v>
      </c>
      <c r="C297" s="7">
        <v>10.75</v>
      </c>
      <c r="D297" s="7">
        <v>10.75</v>
      </c>
      <c r="E297" s="7">
        <v>24</v>
      </c>
      <c r="F297" s="7">
        <v>24</v>
      </c>
      <c r="G297" s="7">
        <v>24</v>
      </c>
      <c r="H297" s="7"/>
      <c r="I297" s="8">
        <f>IF(C297=E297,0,1)</f>
        <v>1</v>
      </c>
      <c r="J297" s="9">
        <v>4889664545</v>
      </c>
      <c r="K297" s="9">
        <f>J297*C297/1000</f>
        <v>52563893.85875</v>
      </c>
      <c r="L297" s="9"/>
      <c r="M297" s="9">
        <f>J297</f>
        <v>4889664545</v>
      </c>
      <c r="N297" s="9">
        <v>1054801062</v>
      </c>
      <c r="O297" s="9">
        <v>415467506</v>
      </c>
      <c r="P297" s="9">
        <v>142139750</v>
      </c>
      <c r="Q297" s="9">
        <f>N297+O297+P297</f>
        <v>1612408318</v>
      </c>
      <c r="R297" s="9">
        <v>6502575063</v>
      </c>
      <c r="S297" s="10">
        <v>75.20350000000001</v>
      </c>
      <c r="T297" s="10">
        <v>24.7965</v>
      </c>
      <c r="U297" s="115"/>
      <c r="V297" s="53"/>
      <c r="W297" s="11"/>
      <c r="X297" s="11"/>
      <c r="Y297" s="11"/>
      <c r="Z297" s="11"/>
      <c r="AA297" s="11"/>
      <c r="AB297" s="11"/>
      <c r="AC297" s="11"/>
      <c r="AD297" s="11"/>
    </row>
    <row r="298" ht="27" customHeight="1">
      <c r="A298" t="s" s="6">
        <v>348</v>
      </c>
      <c r="B298" t="s" s="6">
        <v>18</v>
      </c>
      <c r="C298" s="7">
        <v>10.6</v>
      </c>
      <c r="D298" s="7">
        <v>0</v>
      </c>
      <c r="E298" s="7">
        <v>10.6</v>
      </c>
      <c r="F298" s="7">
        <v>10.6</v>
      </c>
      <c r="G298" s="7">
        <v>10.6</v>
      </c>
      <c r="H298" s="7"/>
      <c r="I298" s="8">
        <f>IF(C298=E298,0,1)</f>
        <v>0</v>
      </c>
      <c r="J298" s="9">
        <v>2649761580</v>
      </c>
      <c r="K298" s="9">
        <f>J298*C298/1000</f>
        <v>28087472.748</v>
      </c>
      <c r="L298" s="9"/>
      <c r="M298" s="9">
        <f>J298</f>
        <v>2649761580</v>
      </c>
      <c r="N298" s="9">
        <v>111966416</v>
      </c>
      <c r="O298" s="9">
        <v>5583100</v>
      </c>
      <c r="P298" s="9">
        <v>68153580</v>
      </c>
      <c r="Q298" s="9">
        <f>N298+O298+P298</f>
        <v>185703096</v>
      </c>
      <c r="R298" s="9">
        <v>2835464676</v>
      </c>
      <c r="S298" s="10">
        <v>93.4507</v>
      </c>
      <c r="T298" s="10">
        <v>6.5493</v>
      </c>
      <c r="U298" s="115"/>
      <c r="V298" s="53"/>
      <c r="W298" s="11"/>
      <c r="X298" s="11"/>
      <c r="Y298" s="11"/>
      <c r="Z298" s="11"/>
      <c r="AA298" s="11"/>
      <c r="AB298" s="11"/>
      <c r="AC298" s="11"/>
      <c r="AD298" s="11"/>
    </row>
    <row r="299" ht="15" customHeight="1">
      <c r="A299" t="s" s="6">
        <v>372</v>
      </c>
      <c r="B299" t="s" s="6">
        <v>18</v>
      </c>
      <c r="C299" s="7">
        <v>10.57</v>
      </c>
      <c r="D299" s="7">
        <v>0</v>
      </c>
      <c r="E299" s="7">
        <v>18.03</v>
      </c>
      <c r="F299" s="7">
        <v>18.03</v>
      </c>
      <c r="G299" s="7">
        <v>18.03</v>
      </c>
      <c r="H299" s="7"/>
      <c r="I299" s="8">
        <f>IF(C299=E299,0,1)</f>
        <v>1</v>
      </c>
      <c r="J299" s="9">
        <v>6190050331</v>
      </c>
      <c r="K299" s="9">
        <f>J299*C299/1000</f>
        <v>65428831.99867</v>
      </c>
      <c r="L299" s="9"/>
      <c r="M299" s="9">
        <f>J299</f>
        <v>6190050331</v>
      </c>
      <c r="N299" s="9">
        <v>174343349</v>
      </c>
      <c r="O299" s="9">
        <v>20820720</v>
      </c>
      <c r="P299" s="9">
        <v>123350850</v>
      </c>
      <c r="Q299" s="9">
        <f>N299+O299+P299</f>
        <v>318514919</v>
      </c>
      <c r="R299" s="9">
        <v>6508565250</v>
      </c>
      <c r="S299" s="10">
        <v>95.1062</v>
      </c>
      <c r="T299" s="10">
        <v>4.8938</v>
      </c>
      <c r="U299" s="115"/>
      <c r="V299" s="53"/>
      <c r="W299" s="11"/>
      <c r="X299" s="11"/>
      <c r="Y299" s="11"/>
      <c r="Z299" s="11"/>
      <c r="AA299" s="11"/>
      <c r="AB299" s="11"/>
      <c r="AC299" s="11"/>
      <c r="AD299" s="11"/>
    </row>
    <row r="300" ht="15" customHeight="1">
      <c r="A300" t="s" s="6">
        <v>352</v>
      </c>
      <c r="B300" t="s" s="6">
        <v>18</v>
      </c>
      <c r="C300" s="7">
        <v>10.52</v>
      </c>
      <c r="D300" s="7">
        <v>0</v>
      </c>
      <c r="E300" s="7">
        <v>10.52</v>
      </c>
      <c r="F300" s="7">
        <v>10.52</v>
      </c>
      <c r="G300" s="7">
        <v>10.52</v>
      </c>
      <c r="H300" s="7"/>
      <c r="I300" s="8">
        <f>IF(C300=E300,0,1)</f>
        <v>0</v>
      </c>
      <c r="J300" s="9">
        <v>6893368297</v>
      </c>
      <c r="K300" s="9">
        <f>J300*C300/1000</f>
        <v>72518234.48444</v>
      </c>
      <c r="L300" s="9"/>
      <c r="M300" s="9">
        <f>J300</f>
        <v>6893368297</v>
      </c>
      <c r="N300" s="9">
        <v>257038911</v>
      </c>
      <c r="O300" s="9">
        <v>17593000</v>
      </c>
      <c r="P300" s="9">
        <v>83162860</v>
      </c>
      <c r="Q300" s="9">
        <f>N300+O300+P300</f>
        <v>357794771</v>
      </c>
      <c r="R300" s="9">
        <v>7251163068</v>
      </c>
      <c r="S300" s="10">
        <v>95.06570000000001</v>
      </c>
      <c r="T300" s="10">
        <v>4.9343</v>
      </c>
      <c r="U300" s="115"/>
      <c r="V300" s="53"/>
      <c r="W300" s="11"/>
      <c r="X300" s="11"/>
      <c r="Y300" s="11"/>
      <c r="Z300" s="11"/>
      <c r="AA300" s="11"/>
      <c r="AB300" s="11"/>
      <c r="AC300" s="11"/>
      <c r="AD300" s="11"/>
    </row>
    <row r="301" ht="15" customHeight="1">
      <c r="A301" t="s" s="6">
        <v>430</v>
      </c>
      <c r="B301" t="s" s="6">
        <v>18</v>
      </c>
      <c r="C301" s="7">
        <v>10.52</v>
      </c>
      <c r="D301" s="7">
        <v>0</v>
      </c>
      <c r="E301" s="7">
        <v>19.95</v>
      </c>
      <c r="F301" s="7">
        <v>19.95</v>
      </c>
      <c r="G301" s="7">
        <v>19.95</v>
      </c>
      <c r="H301" s="7"/>
      <c r="I301" s="8">
        <f>IF(C301=E301,0,1)</f>
        <v>1</v>
      </c>
      <c r="J301" s="9">
        <v>31078907345</v>
      </c>
      <c r="K301" s="9">
        <f>J301*C301/1000</f>
        <v>326950105.2694</v>
      </c>
      <c r="L301" s="9"/>
      <c r="M301" s="9">
        <f>J301</f>
        <v>31078907345</v>
      </c>
      <c r="N301" s="9">
        <v>2591419555</v>
      </c>
      <c r="O301" s="9">
        <v>199872600</v>
      </c>
      <c r="P301" s="9">
        <v>484176000</v>
      </c>
      <c r="Q301" s="9">
        <f>N301+O301+P301</f>
        <v>3275468155</v>
      </c>
      <c r="R301" s="9">
        <v>34354375500</v>
      </c>
      <c r="S301" s="10">
        <v>90.46559999999999</v>
      </c>
      <c r="T301" s="10">
        <v>9.5344</v>
      </c>
      <c r="U301" s="115"/>
      <c r="V301" s="53"/>
      <c r="W301" s="11"/>
      <c r="X301" s="11"/>
      <c r="Y301" s="11"/>
      <c r="Z301" s="11"/>
      <c r="AA301" s="11"/>
      <c r="AB301" s="11"/>
      <c r="AC301" s="11"/>
      <c r="AD301" s="11"/>
    </row>
    <row r="302" ht="15" customHeight="1">
      <c r="A302" t="s" s="6">
        <v>584</v>
      </c>
      <c r="B302" t="s" s="6">
        <v>18</v>
      </c>
      <c r="C302" s="7">
        <v>10.41</v>
      </c>
      <c r="D302" s="7">
        <v>0</v>
      </c>
      <c r="E302" s="7">
        <v>19.81</v>
      </c>
      <c r="F302" s="7">
        <v>19.81</v>
      </c>
      <c r="G302" s="7">
        <v>19.81</v>
      </c>
      <c r="H302" s="7"/>
      <c r="I302" s="8">
        <f>IF(C302=E302,0,1)</f>
        <v>1</v>
      </c>
      <c r="J302" s="9">
        <v>4448140059</v>
      </c>
      <c r="K302" s="9">
        <f>J302*C302/1000</f>
        <v>46305138.01419</v>
      </c>
      <c r="L302" s="9"/>
      <c r="M302" s="9">
        <f>J302</f>
        <v>4448140059</v>
      </c>
      <c r="N302" s="9">
        <v>370593890</v>
      </c>
      <c r="O302" s="9">
        <v>33530400</v>
      </c>
      <c r="P302" s="9">
        <v>72122194</v>
      </c>
      <c r="Q302" s="9">
        <f>N302+O302+P302</f>
        <v>476246484</v>
      </c>
      <c r="R302" s="9">
        <v>4924386543</v>
      </c>
      <c r="S302" s="10">
        <v>90.3288</v>
      </c>
      <c r="T302" s="10">
        <v>9.671200000000001</v>
      </c>
      <c r="U302" s="115"/>
      <c r="V302" s="53"/>
      <c r="W302" s="11"/>
      <c r="X302" s="11"/>
      <c r="Y302" s="11"/>
      <c r="Z302" s="11"/>
      <c r="AA302" s="11"/>
      <c r="AB302" s="11"/>
      <c r="AC302" s="11"/>
      <c r="AD302" s="11"/>
    </row>
    <row r="303" ht="15" customHeight="1">
      <c r="A303" t="s" s="6">
        <v>512</v>
      </c>
      <c r="B303" t="s" s="6">
        <v>18</v>
      </c>
      <c r="C303" s="7">
        <v>10.4</v>
      </c>
      <c r="D303" s="7">
        <v>0</v>
      </c>
      <c r="E303" s="7">
        <v>20.56</v>
      </c>
      <c r="F303" s="7">
        <v>20.56</v>
      </c>
      <c r="G303" s="7">
        <v>20.56</v>
      </c>
      <c r="H303" s="7"/>
      <c r="I303" s="8">
        <f>IF(C303=E303,0,1)</f>
        <v>1</v>
      </c>
      <c r="J303" s="9">
        <v>7534780417</v>
      </c>
      <c r="K303" s="9">
        <f>J303*C303/1000</f>
        <v>78361716.33679999</v>
      </c>
      <c r="L303" s="9"/>
      <c r="M303" s="9">
        <f>J303</f>
        <v>7534780417</v>
      </c>
      <c r="N303" s="9">
        <v>713690892</v>
      </c>
      <c r="O303" s="9">
        <v>291473188</v>
      </c>
      <c r="P303" s="9">
        <v>146981779</v>
      </c>
      <c r="Q303" s="9">
        <f>N303+O303+P303</f>
        <v>1152145859</v>
      </c>
      <c r="R303" s="9">
        <v>8686926276</v>
      </c>
      <c r="S303" s="10">
        <v>86.73699999999999</v>
      </c>
      <c r="T303" s="10">
        <v>13.263</v>
      </c>
      <c r="U303" s="115"/>
      <c r="V303" s="53"/>
      <c r="W303" s="11"/>
      <c r="X303" s="11"/>
      <c r="Y303" s="11"/>
      <c r="Z303" s="11"/>
      <c r="AA303" s="11"/>
      <c r="AB303" s="11"/>
      <c r="AC303" s="11"/>
      <c r="AD303" s="11"/>
    </row>
    <row r="304" ht="15" customHeight="1">
      <c r="A304" t="s" s="6">
        <v>202</v>
      </c>
      <c r="B304" t="s" s="6">
        <v>18</v>
      </c>
      <c r="C304" s="7">
        <v>10.36</v>
      </c>
      <c r="D304" s="7">
        <v>0</v>
      </c>
      <c r="E304" s="7">
        <v>24.04</v>
      </c>
      <c r="F304" s="7">
        <v>24.04</v>
      </c>
      <c r="G304" s="7">
        <v>24.04</v>
      </c>
      <c r="H304" s="7"/>
      <c r="I304" s="8">
        <f>IF(C304=E304,0,1)</f>
        <v>1</v>
      </c>
      <c r="J304" s="9">
        <v>5054546645</v>
      </c>
      <c r="K304" s="9">
        <f>J304*C304/1000</f>
        <v>52365103.2422</v>
      </c>
      <c r="L304" s="9"/>
      <c r="M304" s="9">
        <f>J304</f>
        <v>5054546645</v>
      </c>
      <c r="N304" s="9">
        <v>753235855</v>
      </c>
      <c r="O304" s="9">
        <v>969160550</v>
      </c>
      <c r="P304" s="9">
        <v>506075700</v>
      </c>
      <c r="Q304" s="9">
        <f>N304+O304+P304</f>
        <v>2228472105</v>
      </c>
      <c r="R304" s="9">
        <v>7283018750</v>
      </c>
      <c r="S304" s="10">
        <v>69.40179999999999</v>
      </c>
      <c r="T304" s="10">
        <v>30.5982</v>
      </c>
      <c r="U304" s="115"/>
      <c r="V304" s="53"/>
      <c r="W304" s="11"/>
      <c r="X304" s="11"/>
      <c r="Y304" s="11"/>
      <c r="Z304" s="11"/>
      <c r="AA304" s="11"/>
      <c r="AB304" s="11"/>
      <c r="AC304" s="11"/>
      <c r="AD304" s="11"/>
    </row>
    <row r="305" ht="15" customHeight="1">
      <c r="A305" t="s" s="6">
        <v>204</v>
      </c>
      <c r="B305" t="s" s="6">
        <v>18</v>
      </c>
      <c r="C305" s="7">
        <v>10.22</v>
      </c>
      <c r="D305" s="7">
        <v>0</v>
      </c>
      <c r="E305" s="7">
        <v>20.39</v>
      </c>
      <c r="F305" s="7">
        <v>20.39</v>
      </c>
      <c r="G305" s="7">
        <v>20.39</v>
      </c>
      <c r="H305" s="7"/>
      <c r="I305" s="8">
        <f>IF(C305=E305,0,1)</f>
        <v>1</v>
      </c>
      <c r="J305" s="9">
        <v>2322148470</v>
      </c>
      <c r="K305" s="9">
        <f>J305*C305/1000</f>
        <v>23732357.3634</v>
      </c>
      <c r="L305" s="9"/>
      <c r="M305" s="9">
        <f>J305</f>
        <v>2322148470</v>
      </c>
      <c r="N305" s="9">
        <v>273671936</v>
      </c>
      <c r="O305" s="9">
        <v>34234880</v>
      </c>
      <c r="P305" s="9">
        <v>72869850</v>
      </c>
      <c r="Q305" s="9">
        <f>N305+O305+P305</f>
        <v>380776666</v>
      </c>
      <c r="R305" s="9">
        <v>2702925136</v>
      </c>
      <c r="S305" s="10">
        <v>85.91240000000001</v>
      </c>
      <c r="T305" s="10">
        <v>14.0876</v>
      </c>
      <c r="U305" s="115"/>
      <c r="V305" s="53"/>
      <c r="W305" s="11"/>
      <c r="X305" s="11"/>
      <c r="Y305" s="11"/>
      <c r="Z305" s="11"/>
      <c r="AA305" s="11"/>
      <c r="AB305" s="11"/>
      <c r="AC305" s="11"/>
      <c r="AD305" s="11"/>
    </row>
    <row r="306" ht="15" customHeight="1">
      <c r="A306" t="s" s="6">
        <v>108</v>
      </c>
      <c r="B306" t="s" s="6">
        <v>18</v>
      </c>
      <c r="C306" s="7">
        <v>10.19</v>
      </c>
      <c r="D306" s="7">
        <v>0</v>
      </c>
      <c r="E306" s="7">
        <v>16.56</v>
      </c>
      <c r="F306" s="7">
        <v>16.56</v>
      </c>
      <c r="G306" s="7">
        <v>16.56</v>
      </c>
      <c r="H306" s="7"/>
      <c r="I306" s="8">
        <f>IF(C306=E306,0,1)</f>
        <v>1</v>
      </c>
      <c r="J306" s="9">
        <v>25395421181</v>
      </c>
      <c r="K306" s="9">
        <f>J306*C306/1000</f>
        <v>258779341.83439</v>
      </c>
      <c r="L306" s="9"/>
      <c r="M306" s="9">
        <f>J306</f>
        <v>25395421181</v>
      </c>
      <c r="N306" s="9">
        <v>2412268798</v>
      </c>
      <c r="O306" s="9">
        <v>21051100</v>
      </c>
      <c r="P306" s="9">
        <v>288617670</v>
      </c>
      <c r="Q306" s="9">
        <f>N306+O306+P306</f>
        <v>2721937568</v>
      </c>
      <c r="R306" s="9">
        <v>28117358749</v>
      </c>
      <c r="S306" s="10">
        <v>90.3194</v>
      </c>
      <c r="T306" s="10">
        <v>9.6806</v>
      </c>
      <c r="U306" s="115"/>
      <c r="V306" s="53"/>
      <c r="W306" s="11"/>
      <c r="X306" s="11"/>
      <c r="Y306" s="11"/>
      <c r="Z306" s="11"/>
      <c r="AA306" s="11"/>
      <c r="AB306" s="11"/>
      <c r="AC306" s="11"/>
      <c r="AD306" s="11"/>
    </row>
    <row r="307" ht="15" customHeight="1">
      <c r="A307" t="s" s="6">
        <v>564</v>
      </c>
      <c r="B307" t="s" s="6">
        <v>18</v>
      </c>
      <c r="C307" s="7">
        <v>10.18</v>
      </c>
      <c r="D307" s="7">
        <v>0</v>
      </c>
      <c r="E307" s="7">
        <v>16.85</v>
      </c>
      <c r="F307" s="7">
        <v>16.85</v>
      </c>
      <c r="G307" s="7">
        <v>16.85</v>
      </c>
      <c r="H307" s="7"/>
      <c r="I307" s="8">
        <f>IF(C307=E307,0,1)</f>
        <v>1</v>
      </c>
      <c r="J307" s="9">
        <v>17580229409</v>
      </c>
      <c r="K307" s="9">
        <f>J307*C307/1000</f>
        <v>178966735.38362</v>
      </c>
      <c r="L307" s="9"/>
      <c r="M307" s="9">
        <f>J307</f>
        <v>17580229409</v>
      </c>
      <c r="N307" s="9">
        <v>2373619636</v>
      </c>
      <c r="O307" s="9">
        <v>452559300</v>
      </c>
      <c r="P307" s="9">
        <v>446617260</v>
      </c>
      <c r="Q307" s="9">
        <f>N307+O307+P307</f>
        <v>3272796196</v>
      </c>
      <c r="R307" s="9">
        <v>20853025605</v>
      </c>
      <c r="S307" s="10">
        <v>84.30540000000001</v>
      </c>
      <c r="T307" s="10">
        <v>15.6946</v>
      </c>
      <c r="U307" s="115"/>
      <c r="V307" s="53"/>
      <c r="W307" s="11"/>
      <c r="X307" s="11"/>
      <c r="Y307" s="11"/>
      <c r="Z307" s="11"/>
      <c r="AA307" s="11"/>
      <c r="AB307" s="11"/>
      <c r="AC307" s="11"/>
      <c r="AD307" s="11"/>
    </row>
    <row r="308" ht="15" customHeight="1">
      <c r="A308" t="s" s="6">
        <v>474</v>
      </c>
      <c r="B308" t="s" s="6">
        <v>18</v>
      </c>
      <c r="C308" s="7">
        <v>10.1</v>
      </c>
      <c r="D308" s="7">
        <v>0</v>
      </c>
      <c r="E308" s="7">
        <v>21.14</v>
      </c>
      <c r="F308" s="7">
        <v>21.14</v>
      </c>
      <c r="G308" s="7">
        <v>21.14</v>
      </c>
      <c r="H308" s="7"/>
      <c r="I308" s="8">
        <f>IF(C308=E308,0,1)</f>
        <v>1</v>
      </c>
      <c r="J308" s="9">
        <v>7680108448</v>
      </c>
      <c r="K308" s="9">
        <f>J308*C308/1000</f>
        <v>77569095.3248</v>
      </c>
      <c r="L308" s="9"/>
      <c r="M308" s="9">
        <f>J308</f>
        <v>7680108448</v>
      </c>
      <c r="N308" s="9">
        <v>1195893946</v>
      </c>
      <c r="O308" s="9">
        <v>330424200</v>
      </c>
      <c r="P308" s="9">
        <v>150581490</v>
      </c>
      <c r="Q308" s="9">
        <f>N308+O308+P308</f>
        <v>1676899636</v>
      </c>
      <c r="R308" s="9">
        <v>9357008084</v>
      </c>
      <c r="S308" s="10">
        <v>82.0787</v>
      </c>
      <c r="T308" s="10">
        <v>17.9213</v>
      </c>
      <c r="U308" s="115"/>
      <c r="V308" s="53"/>
      <c r="W308" s="11"/>
      <c r="X308" s="11"/>
      <c r="Y308" s="11"/>
      <c r="Z308" s="11"/>
      <c r="AA308" s="11"/>
      <c r="AB308" s="11"/>
      <c r="AC308" s="11"/>
      <c r="AD308" s="11"/>
    </row>
    <row r="309" ht="15" customHeight="1">
      <c r="A309" t="s" s="6">
        <v>88</v>
      </c>
      <c r="B309" t="s" s="6">
        <v>18</v>
      </c>
      <c r="C309" s="7">
        <v>10.09</v>
      </c>
      <c r="D309" s="7">
        <v>0</v>
      </c>
      <c r="E309" s="7">
        <v>10.09</v>
      </c>
      <c r="F309" s="7">
        <v>10.09</v>
      </c>
      <c r="G309" s="7">
        <v>10.09</v>
      </c>
      <c r="H309" s="7"/>
      <c r="I309" s="8">
        <f>IF(C309=E309,0,1)</f>
        <v>0</v>
      </c>
      <c r="J309" s="9">
        <v>4944027422</v>
      </c>
      <c r="K309" s="9">
        <f>J309*C309/1000</f>
        <v>49885236.68798</v>
      </c>
      <c r="L309" s="9"/>
      <c r="M309" s="9">
        <f>J309</f>
        <v>4944027422</v>
      </c>
      <c r="N309" s="9">
        <v>418160368</v>
      </c>
      <c r="O309" s="9">
        <v>42498370</v>
      </c>
      <c r="P309" s="9">
        <v>191359460</v>
      </c>
      <c r="Q309" s="9">
        <f>N309+O309+P309</f>
        <v>652018198</v>
      </c>
      <c r="R309" s="9">
        <v>5596045620</v>
      </c>
      <c r="S309" s="10">
        <v>88.3486</v>
      </c>
      <c r="T309" s="10">
        <v>11.6514</v>
      </c>
      <c r="U309" s="115"/>
      <c r="V309" s="53"/>
      <c r="W309" s="11"/>
      <c r="X309" s="11"/>
      <c r="Y309" s="11"/>
      <c r="Z309" s="11"/>
      <c r="AA309" s="11"/>
      <c r="AB309" s="11"/>
      <c r="AC309" s="11"/>
      <c r="AD309" s="11"/>
    </row>
    <row r="310" ht="15" customHeight="1">
      <c r="A310" t="s" s="6">
        <v>96</v>
      </c>
      <c r="B310" t="s" s="6">
        <v>18</v>
      </c>
      <c r="C310" s="7">
        <v>9.949999999999999</v>
      </c>
      <c r="D310" s="7">
        <v>0</v>
      </c>
      <c r="E310" s="7">
        <v>21.63</v>
      </c>
      <c r="F310" s="7">
        <v>21.63</v>
      </c>
      <c r="G310" s="7">
        <v>21.55</v>
      </c>
      <c r="H310" s="7"/>
      <c r="I310" s="8">
        <f>IF(C310=E310,0,1)</f>
        <v>1</v>
      </c>
      <c r="J310" s="9">
        <v>6806420899</v>
      </c>
      <c r="K310" s="9">
        <f>J310*C310/1000</f>
        <v>67723887.94505</v>
      </c>
      <c r="L310" s="9"/>
      <c r="M310" s="9">
        <f>J310</f>
        <v>6806420899</v>
      </c>
      <c r="N310" s="9">
        <v>1355027648</v>
      </c>
      <c r="O310" s="9">
        <v>270382200</v>
      </c>
      <c r="P310" s="9">
        <v>118560200</v>
      </c>
      <c r="Q310" s="9">
        <f>N310+O310+P310</f>
        <v>1743970048</v>
      </c>
      <c r="R310" s="9">
        <v>8550390947</v>
      </c>
      <c r="S310" s="10">
        <v>79.6036</v>
      </c>
      <c r="T310" s="10">
        <v>20.3964</v>
      </c>
      <c r="U310" s="115"/>
      <c r="V310" s="53"/>
      <c r="W310" s="11"/>
      <c r="X310" s="11"/>
      <c r="Y310" s="11"/>
      <c r="Z310" s="11"/>
      <c r="AA310" s="11"/>
      <c r="AB310" s="11"/>
      <c r="AC310" s="11"/>
      <c r="AD310" s="11"/>
    </row>
    <row r="311" ht="15" customHeight="1">
      <c r="A311" t="s" s="6">
        <v>112</v>
      </c>
      <c r="B311" t="s" s="6">
        <v>18</v>
      </c>
      <c r="C311" s="7">
        <v>9.949999999999999</v>
      </c>
      <c r="D311" s="7">
        <v>0</v>
      </c>
      <c r="E311" s="7">
        <v>26.64</v>
      </c>
      <c r="F311" s="7">
        <v>26.64</v>
      </c>
      <c r="G311" s="7">
        <v>26.64</v>
      </c>
      <c r="H311" s="7"/>
      <c r="I311" s="8">
        <f>IF(C311=E311,0,1)</f>
        <v>1</v>
      </c>
      <c r="J311" s="9">
        <v>4912594165</v>
      </c>
      <c r="K311" s="9">
        <f>J311*C311/1000</f>
        <v>48880311.94175</v>
      </c>
      <c r="L311" s="9"/>
      <c r="M311" s="9">
        <f>J311</f>
        <v>4912594165</v>
      </c>
      <c r="N311" s="9">
        <v>2619450965</v>
      </c>
      <c r="O311" s="9">
        <v>204767488</v>
      </c>
      <c r="P311" s="9">
        <v>213350320</v>
      </c>
      <c r="Q311" s="9">
        <f>N311+O311+P311</f>
        <v>3037568773</v>
      </c>
      <c r="R311" s="9">
        <v>7950162938</v>
      </c>
      <c r="S311" s="10">
        <v>61.7924</v>
      </c>
      <c r="T311" s="10">
        <v>38.2076</v>
      </c>
      <c r="U311" s="115"/>
      <c r="V311" s="53"/>
      <c r="W311" s="11"/>
      <c r="X311" s="11"/>
      <c r="Y311" s="11"/>
      <c r="Z311" s="11"/>
      <c r="AA311" s="11"/>
      <c r="AB311" s="11"/>
      <c r="AC311" s="11"/>
      <c r="AD311" s="11"/>
    </row>
    <row r="312" ht="15" customHeight="1">
      <c r="A312" t="s" s="6">
        <v>520</v>
      </c>
      <c r="B312" t="s" s="6">
        <v>18</v>
      </c>
      <c r="C312" s="7">
        <v>9.82</v>
      </c>
      <c r="D312" s="7">
        <v>0</v>
      </c>
      <c r="E312" s="7">
        <v>9.82</v>
      </c>
      <c r="F312" s="7">
        <v>9.82</v>
      </c>
      <c r="G312" s="7">
        <v>9.82</v>
      </c>
      <c r="H312" s="7"/>
      <c r="I312" s="8">
        <f>IF(C312=E312,0,1)</f>
        <v>0</v>
      </c>
      <c r="J312" s="9">
        <v>2470634980</v>
      </c>
      <c r="K312" s="9">
        <f>J312*C312/1000</f>
        <v>24261635.5036</v>
      </c>
      <c r="L312" s="9"/>
      <c r="M312" s="9">
        <f>J312</f>
        <v>2470634980</v>
      </c>
      <c r="N312" s="9">
        <v>105802920</v>
      </c>
      <c r="O312" s="9">
        <v>5872300</v>
      </c>
      <c r="P312" s="9">
        <v>24825556</v>
      </c>
      <c r="Q312" s="9">
        <f>N312+O312+P312</f>
        <v>136500776</v>
      </c>
      <c r="R312" s="9">
        <v>2607135756</v>
      </c>
      <c r="S312" s="10">
        <v>94.76430000000001</v>
      </c>
      <c r="T312" s="10">
        <v>5.2357</v>
      </c>
      <c r="U312" s="115"/>
      <c r="V312" s="53"/>
      <c r="W312" s="11"/>
      <c r="X312" s="11"/>
      <c r="Y312" s="11"/>
      <c r="Z312" s="11"/>
      <c r="AA312" s="11"/>
      <c r="AB312" s="11"/>
      <c r="AC312" s="11"/>
      <c r="AD312" s="11"/>
    </row>
    <row r="313" ht="15" customHeight="1">
      <c r="A313" t="s" s="6">
        <v>408</v>
      </c>
      <c r="B313" t="s" s="6">
        <v>18</v>
      </c>
      <c r="C313" s="7">
        <v>9.789999999999999</v>
      </c>
      <c r="D313" s="7">
        <v>0</v>
      </c>
      <c r="E313" s="7">
        <v>9.789999999999999</v>
      </c>
      <c r="F313" s="7">
        <v>9.789999999999999</v>
      </c>
      <c r="G313" s="7">
        <v>9.789999999999999</v>
      </c>
      <c r="H313" s="7"/>
      <c r="I313" s="8">
        <f>IF(C313=E313,0,1)</f>
        <v>0</v>
      </c>
      <c r="J313" s="9">
        <v>1096201870</v>
      </c>
      <c r="K313" s="9">
        <f>J313*C313/1000</f>
        <v>10731816.3073</v>
      </c>
      <c r="L313" s="116"/>
      <c r="M313" s="9">
        <f>J313</f>
        <v>1096201870</v>
      </c>
      <c r="N313" s="9">
        <v>15512821</v>
      </c>
      <c r="O313" s="9">
        <v>452600</v>
      </c>
      <c r="P313" s="9">
        <v>29922650</v>
      </c>
      <c r="Q313" s="9">
        <f>N313+O313+P313</f>
        <v>45888071</v>
      </c>
      <c r="R313" s="9">
        <v>1142089941</v>
      </c>
      <c r="S313" s="10">
        <v>95.9821</v>
      </c>
      <c r="T313" s="10">
        <v>4.0179</v>
      </c>
      <c r="U313" s="115"/>
      <c r="V313" s="53"/>
      <c r="W313" s="11"/>
      <c r="X313" s="11"/>
      <c r="Y313" s="11"/>
      <c r="Z313" s="11"/>
      <c r="AA313" s="11"/>
      <c r="AB313" s="11"/>
      <c r="AC313" s="11"/>
      <c r="AD313" s="11"/>
    </row>
    <row r="314" ht="15" customHeight="1">
      <c r="A314" t="s" s="6">
        <v>426</v>
      </c>
      <c r="B314" t="s" s="6">
        <v>18</v>
      </c>
      <c r="C314" s="7">
        <v>9.73</v>
      </c>
      <c r="D314" s="7">
        <v>0</v>
      </c>
      <c r="E314" s="7">
        <v>9.73</v>
      </c>
      <c r="F314" s="7">
        <v>9.73</v>
      </c>
      <c r="G314" s="7">
        <v>9.73</v>
      </c>
      <c r="H314" s="7"/>
      <c r="I314" s="8">
        <f>IF(C314=E314,0,1)</f>
        <v>0</v>
      </c>
      <c r="J314" s="9">
        <v>1822760398</v>
      </c>
      <c r="K314" s="9">
        <f>J314*C314/1000</f>
        <v>17735458.67254</v>
      </c>
      <c r="L314" s="117"/>
      <c r="M314" s="9">
        <f>J314</f>
        <v>1822760398</v>
      </c>
      <c r="N314" s="9">
        <v>50819943</v>
      </c>
      <c r="O314" s="9">
        <v>3493000</v>
      </c>
      <c r="P314" s="9">
        <v>36086986</v>
      </c>
      <c r="Q314" s="9">
        <f>N314+O314+P314</f>
        <v>90399929</v>
      </c>
      <c r="R314" s="9">
        <v>1913160327</v>
      </c>
      <c r="S314" s="10">
        <v>95.2748</v>
      </c>
      <c r="T314" s="10">
        <v>4.7252</v>
      </c>
      <c r="U314" s="115"/>
      <c r="V314" s="53"/>
      <c r="W314" s="11"/>
      <c r="X314" s="11"/>
      <c r="Y314" s="11"/>
      <c r="Z314" s="11"/>
      <c r="AA314" s="11"/>
      <c r="AB314" s="11"/>
      <c r="AC314" s="11"/>
      <c r="AD314" s="11"/>
    </row>
    <row r="315" ht="15" customHeight="1">
      <c r="A315" t="s" s="6">
        <v>160</v>
      </c>
      <c r="B315" t="s" s="6">
        <v>18</v>
      </c>
      <c r="C315" s="7">
        <v>9.470000000000001</v>
      </c>
      <c r="D315" s="7">
        <v>0</v>
      </c>
      <c r="E315" s="7">
        <v>17.48</v>
      </c>
      <c r="F315" s="7">
        <v>17.48</v>
      </c>
      <c r="G315" s="7">
        <v>17.41</v>
      </c>
      <c r="H315" s="7"/>
      <c r="I315" s="8">
        <f>IF(C315=E315,0,1)</f>
        <v>1</v>
      </c>
      <c r="J315" s="9">
        <v>5544025674</v>
      </c>
      <c r="K315" s="9">
        <f>J315*C315/1000</f>
        <v>52501923.13278</v>
      </c>
      <c r="L315" s="118"/>
      <c r="M315" s="9">
        <f>J315</f>
        <v>5544025674</v>
      </c>
      <c r="N315" s="9">
        <v>666196383</v>
      </c>
      <c r="O315" s="9">
        <v>81902875</v>
      </c>
      <c r="P315" s="9">
        <v>250269640</v>
      </c>
      <c r="Q315" s="9">
        <f>N315+O315+P315</f>
        <v>998368898</v>
      </c>
      <c r="R315" s="9">
        <v>6542394572</v>
      </c>
      <c r="S315" s="10">
        <v>84.73999999999999</v>
      </c>
      <c r="T315" s="10">
        <v>15.26</v>
      </c>
      <c r="U315" s="115"/>
      <c r="V315" s="53"/>
      <c r="W315" s="11"/>
      <c r="X315" s="11"/>
      <c r="Y315" s="11"/>
      <c r="Z315" s="11"/>
      <c r="AA315" s="11"/>
      <c r="AB315" s="11"/>
      <c r="AC315" s="11"/>
      <c r="AD315" s="11"/>
    </row>
    <row r="316" ht="15" customHeight="1">
      <c r="A316" t="s" s="6">
        <v>582</v>
      </c>
      <c r="B316" t="s" s="6">
        <v>18</v>
      </c>
      <c r="C316" s="7">
        <v>9.380000000000001</v>
      </c>
      <c r="D316" s="7">
        <v>0</v>
      </c>
      <c r="E316" s="7">
        <v>9.380000000000001</v>
      </c>
      <c r="F316" s="7">
        <v>9.380000000000001</v>
      </c>
      <c r="G316" s="7">
        <v>9.380000000000001</v>
      </c>
      <c r="H316" s="7"/>
      <c r="I316" s="8">
        <f>IF(C316=E316,0,1)</f>
        <v>0</v>
      </c>
      <c r="J316" s="9">
        <v>883535320</v>
      </c>
      <c r="K316" s="9">
        <f>J316*C316/1000</f>
        <v>8287561.3016</v>
      </c>
      <c r="L316" s="9"/>
      <c r="M316" s="9">
        <f>J316</f>
        <v>883535320</v>
      </c>
      <c r="N316" s="9">
        <v>54555000</v>
      </c>
      <c r="O316" s="9">
        <v>5155400</v>
      </c>
      <c r="P316" s="9">
        <v>47039882</v>
      </c>
      <c r="Q316" s="9">
        <f>N316+O316+P316</f>
        <v>106750282</v>
      </c>
      <c r="R316" s="9">
        <v>990285602</v>
      </c>
      <c r="S316" s="10">
        <v>89.22029999999999</v>
      </c>
      <c r="T316" s="10">
        <v>10.7797</v>
      </c>
      <c r="U316" s="115"/>
      <c r="V316" s="53"/>
      <c r="W316" s="11"/>
      <c r="X316" s="11"/>
      <c r="Y316" s="11"/>
      <c r="Z316" s="11"/>
      <c r="AA316" s="11"/>
      <c r="AB316" s="11"/>
      <c r="AC316" s="11"/>
      <c r="AD316" s="11"/>
    </row>
    <row r="317" ht="15" customHeight="1">
      <c r="A317" t="s" s="6">
        <v>710</v>
      </c>
      <c r="B317" t="s" s="6">
        <v>18</v>
      </c>
      <c r="C317" s="7">
        <v>9.34</v>
      </c>
      <c r="D317" s="7">
        <v>0</v>
      </c>
      <c r="E317" s="7">
        <v>22.77</v>
      </c>
      <c r="F317" s="7">
        <v>22.77</v>
      </c>
      <c r="G317" s="7">
        <v>22.77</v>
      </c>
      <c r="H317" s="7"/>
      <c r="I317" s="8">
        <f>IF(C317=E317,0,1)</f>
        <v>1</v>
      </c>
      <c r="J317" s="9">
        <v>6856713656</v>
      </c>
      <c r="K317" s="9">
        <f>J317*C317/1000</f>
        <v>64041705.54704</v>
      </c>
      <c r="L317" s="9"/>
      <c r="M317" s="9">
        <f>J317</f>
        <v>6856713656</v>
      </c>
      <c r="N317" s="9">
        <v>1087617097</v>
      </c>
      <c r="O317" s="9">
        <v>994906189</v>
      </c>
      <c r="P317" s="9">
        <v>496493850</v>
      </c>
      <c r="Q317" s="9">
        <f>N317+O317+P317</f>
        <v>2579017136</v>
      </c>
      <c r="R317" s="9">
        <v>9435730792</v>
      </c>
      <c r="S317" s="10">
        <v>72.6675</v>
      </c>
      <c r="T317" s="10">
        <v>27.3325</v>
      </c>
      <c r="U317" s="115"/>
      <c r="V317" s="53"/>
      <c r="W317" s="11"/>
      <c r="X317" s="11"/>
      <c r="Y317" s="11"/>
      <c r="Z317" s="11"/>
      <c r="AA317" s="11"/>
      <c r="AB317" s="11"/>
      <c r="AC317" s="11"/>
      <c r="AD317" s="11"/>
    </row>
    <row r="318" ht="15" customHeight="1">
      <c r="A318" t="s" s="6">
        <v>422</v>
      </c>
      <c r="B318" t="s" s="6">
        <v>18</v>
      </c>
      <c r="C318" s="7">
        <v>9.300000000000001</v>
      </c>
      <c r="D318" s="7">
        <v>0</v>
      </c>
      <c r="E318" s="7">
        <v>9.300000000000001</v>
      </c>
      <c r="F318" s="7">
        <v>9.300000000000001</v>
      </c>
      <c r="G318" s="7">
        <v>9.300000000000001</v>
      </c>
      <c r="H318" s="7"/>
      <c r="I318" s="8">
        <f>IF(C318=E318,0,1)</f>
        <v>0</v>
      </c>
      <c r="J318" s="9">
        <v>555656161</v>
      </c>
      <c r="K318" s="9">
        <f>J318*C318/1000</f>
        <v>5167602.2973</v>
      </c>
      <c r="L318" s="9"/>
      <c r="M318" s="9">
        <f>J318</f>
        <v>555656161</v>
      </c>
      <c r="N318" s="9">
        <v>21246719</v>
      </c>
      <c r="O318" s="9">
        <v>2589830</v>
      </c>
      <c r="P318" s="9">
        <v>7980090</v>
      </c>
      <c r="Q318" s="9">
        <f>N318+O318+P318</f>
        <v>31816639</v>
      </c>
      <c r="R318" s="9">
        <v>587472800</v>
      </c>
      <c r="S318" s="10">
        <v>94.5842</v>
      </c>
      <c r="T318" s="10">
        <v>5.4158</v>
      </c>
      <c r="U318" s="115"/>
      <c r="V318" s="53"/>
      <c r="W318" s="11"/>
      <c r="X318" s="11"/>
      <c r="Y318" s="11"/>
      <c r="Z318" s="11"/>
      <c r="AA318" s="11"/>
      <c r="AB318" s="11"/>
      <c r="AC318" s="11"/>
      <c r="AD318" s="11"/>
    </row>
    <row r="319" ht="15" customHeight="1">
      <c r="A319" t="s" s="6">
        <v>718</v>
      </c>
      <c r="B319" t="s" s="6">
        <v>18</v>
      </c>
      <c r="C319" s="7">
        <v>9.18</v>
      </c>
      <c r="D319" s="7">
        <v>0</v>
      </c>
      <c r="E319" s="7">
        <v>9.18</v>
      </c>
      <c r="F319" s="7">
        <v>9.18</v>
      </c>
      <c r="G319" s="7">
        <v>9.18</v>
      </c>
      <c r="H319" s="7"/>
      <c r="I319" s="8">
        <f>IF(C319=E319,0,1)</f>
        <v>0</v>
      </c>
      <c r="J319" s="9">
        <v>6888489908</v>
      </c>
      <c r="K319" s="9">
        <f>J319*C319/1000</f>
        <v>63236337.35544</v>
      </c>
      <c r="L319" s="9"/>
      <c r="M319" s="9">
        <f>J319</f>
        <v>6888489908</v>
      </c>
      <c r="N319" s="9">
        <v>411514367</v>
      </c>
      <c r="O319" s="9">
        <v>33013200</v>
      </c>
      <c r="P319" s="9">
        <v>214526300</v>
      </c>
      <c r="Q319" s="9">
        <f>N319+O319+P319</f>
        <v>659053867</v>
      </c>
      <c r="R319" s="9">
        <v>7547543775</v>
      </c>
      <c r="S319" s="10">
        <v>91.268</v>
      </c>
      <c r="T319" s="10">
        <v>8.731999999999999</v>
      </c>
      <c r="U319" s="115"/>
      <c r="V319" s="53"/>
      <c r="W319" s="11"/>
      <c r="X319" s="11"/>
      <c r="Y319" s="11"/>
      <c r="Z319" s="11"/>
      <c r="AA319" s="11"/>
      <c r="AB319" s="11"/>
      <c r="AC319" s="11"/>
      <c r="AD319" s="11"/>
    </row>
    <row r="320" ht="15" customHeight="1">
      <c r="A320" t="s" s="6">
        <v>368</v>
      </c>
      <c r="B320" t="s" s="6">
        <v>18</v>
      </c>
      <c r="C320" s="7">
        <v>9.01</v>
      </c>
      <c r="D320" s="7">
        <v>0</v>
      </c>
      <c r="E320" s="7">
        <v>17.23</v>
      </c>
      <c r="F320" s="7">
        <v>17.23</v>
      </c>
      <c r="G320" s="7">
        <v>17.23</v>
      </c>
      <c r="H320" s="7"/>
      <c r="I320" s="8">
        <f>IF(C320=E320,0,1)</f>
        <v>1</v>
      </c>
      <c r="J320" s="9">
        <v>11690697675</v>
      </c>
      <c r="K320" s="9">
        <f>J320*C320/1000</f>
        <v>105333186.05175</v>
      </c>
      <c r="L320" s="9"/>
      <c r="M320" s="9">
        <f>J320</f>
        <v>11690697675</v>
      </c>
      <c r="N320" s="9">
        <v>964578525</v>
      </c>
      <c r="O320" s="9">
        <v>132454200</v>
      </c>
      <c r="P320" s="9">
        <v>230424230</v>
      </c>
      <c r="Q320" s="9">
        <f>N320+O320+P320</f>
        <v>1327456955</v>
      </c>
      <c r="R320" s="9">
        <v>13018154630</v>
      </c>
      <c r="S320" s="10">
        <v>89.803</v>
      </c>
      <c r="T320" s="10">
        <v>10.197</v>
      </c>
      <c r="U320" s="115"/>
      <c r="V320" s="53"/>
      <c r="W320" s="11"/>
      <c r="X320" s="11"/>
      <c r="Y320" s="11"/>
      <c r="Z320" s="11"/>
      <c r="AA320" s="11"/>
      <c r="AB320" s="11"/>
      <c r="AC320" s="11"/>
      <c r="AD320" s="11"/>
    </row>
    <row r="321" ht="15" customHeight="1">
      <c r="A321" t="s" s="6">
        <v>610</v>
      </c>
      <c r="B321" t="s" s="6">
        <v>18</v>
      </c>
      <c r="C321" s="7">
        <v>9</v>
      </c>
      <c r="D321" s="7">
        <v>0</v>
      </c>
      <c r="E321" s="7">
        <v>9</v>
      </c>
      <c r="F321" s="7">
        <v>9</v>
      </c>
      <c r="G321" s="7">
        <v>9</v>
      </c>
      <c r="H321" s="7"/>
      <c r="I321" s="8">
        <f>IF(C321=E321,0,1)</f>
        <v>0</v>
      </c>
      <c r="J321" s="9">
        <v>182147594</v>
      </c>
      <c r="K321" s="9">
        <f>J321*C321/1000</f>
        <v>1639328.346</v>
      </c>
      <c r="L321" s="9"/>
      <c r="M321" s="9">
        <f>J321</f>
        <v>182147594</v>
      </c>
      <c r="N321" s="9">
        <v>5758732</v>
      </c>
      <c r="O321" s="9">
        <v>2741900</v>
      </c>
      <c r="P321" s="9">
        <v>19342670</v>
      </c>
      <c r="Q321" s="9">
        <f>N321+O321+P321</f>
        <v>27843302</v>
      </c>
      <c r="R321" s="9">
        <v>209990896</v>
      </c>
      <c r="S321" s="10">
        <v>86.7407</v>
      </c>
      <c r="T321" s="10">
        <v>13.2593</v>
      </c>
      <c r="U321" s="115"/>
      <c r="V321" s="53"/>
      <c r="W321" s="11"/>
      <c r="X321" s="11"/>
      <c r="Y321" s="11"/>
      <c r="Z321" s="11"/>
      <c r="AA321" s="11"/>
      <c r="AB321" s="11"/>
      <c r="AC321" s="11"/>
      <c r="AD321" s="11"/>
    </row>
    <row r="322" ht="15" customHeight="1">
      <c r="A322" t="s" s="6">
        <v>212</v>
      </c>
      <c r="B322" t="s" s="6">
        <v>18</v>
      </c>
      <c r="C322" s="7">
        <v>8.82</v>
      </c>
      <c r="D322" s="7">
        <v>0</v>
      </c>
      <c r="E322" s="7">
        <v>20.12</v>
      </c>
      <c r="F322" s="7">
        <v>20.12</v>
      </c>
      <c r="G322" s="7">
        <v>20.12</v>
      </c>
      <c r="H322" s="7"/>
      <c r="I322" s="8">
        <f>IF(C322=E322,0,1)</f>
        <v>1</v>
      </c>
      <c r="J322" s="9">
        <v>64778094</v>
      </c>
      <c r="K322" s="9">
        <f>J322*C322/1000</f>
        <v>571342.78908</v>
      </c>
      <c r="L322" s="9"/>
      <c r="M322" s="9">
        <f>J322</f>
        <v>64778094</v>
      </c>
      <c r="N322" s="9">
        <v>1228324</v>
      </c>
      <c r="O322" s="9">
        <v>105901800</v>
      </c>
      <c r="P322" s="9">
        <v>10022440</v>
      </c>
      <c r="Q322" s="9">
        <f>N322+O322+P322</f>
        <v>117152564</v>
      </c>
      <c r="R322" s="9">
        <v>181930658</v>
      </c>
      <c r="S322" s="10">
        <v>35.6059</v>
      </c>
      <c r="T322" s="10">
        <v>64.39409999999999</v>
      </c>
      <c r="U322" s="115"/>
      <c r="V322" s="53"/>
      <c r="W322" s="11"/>
      <c r="X322" s="11"/>
      <c r="Y322" s="11"/>
      <c r="Z322" s="11"/>
      <c r="AA322" s="11"/>
      <c r="AB322" s="11"/>
      <c r="AC322" s="11"/>
      <c r="AD322" s="11"/>
    </row>
    <row r="323" ht="15" customHeight="1">
      <c r="A323" t="s" s="6">
        <v>608</v>
      </c>
      <c r="B323" t="s" s="6">
        <v>18</v>
      </c>
      <c r="C323" s="7">
        <v>8.699999999999999</v>
      </c>
      <c r="D323" s="7">
        <v>0</v>
      </c>
      <c r="E323" s="7">
        <v>8.119999999999999</v>
      </c>
      <c r="F323" s="7">
        <v>8.119999999999999</v>
      </c>
      <c r="G323" s="7">
        <v>8.119999999999999</v>
      </c>
      <c r="H323" s="7"/>
      <c r="I323" s="8">
        <f>IF(C323=E323,0,1)</f>
        <v>1</v>
      </c>
      <c r="J323" s="9">
        <v>3075197958</v>
      </c>
      <c r="K323" s="9">
        <f>J323*C323/1000</f>
        <v>26754222.2346</v>
      </c>
      <c r="L323" s="9"/>
      <c r="M323" s="9">
        <f>J323</f>
        <v>3075197958</v>
      </c>
      <c r="N323" s="9">
        <v>258350823</v>
      </c>
      <c r="O323" s="9">
        <v>5248100</v>
      </c>
      <c r="P323" s="9">
        <v>79251532</v>
      </c>
      <c r="Q323" s="9">
        <f>N323+O323+P323</f>
        <v>342850455</v>
      </c>
      <c r="R323" s="9">
        <v>3418048413</v>
      </c>
      <c r="S323" s="10">
        <v>89.96939999999999</v>
      </c>
      <c r="T323" s="10">
        <v>10.0306</v>
      </c>
      <c r="U323" s="115"/>
      <c r="V323" s="53"/>
      <c r="W323" s="11"/>
      <c r="X323" s="11"/>
      <c r="Y323" s="11"/>
      <c r="Z323" s="11"/>
      <c r="AA323" s="11"/>
      <c r="AB323" s="11"/>
      <c r="AC323" s="11"/>
      <c r="AD323" s="11"/>
    </row>
    <row r="324" ht="15" customHeight="1">
      <c r="A324" t="s" s="6">
        <v>56</v>
      </c>
      <c r="B324" t="s" s="6">
        <v>18</v>
      </c>
      <c r="C324" s="7">
        <v>8.640000000000001</v>
      </c>
      <c r="D324" s="7">
        <v>0</v>
      </c>
      <c r="E324" s="7">
        <v>7.85</v>
      </c>
      <c r="F324" s="7">
        <v>7.85</v>
      </c>
      <c r="G324" s="7">
        <v>7.85</v>
      </c>
      <c r="H324" s="7"/>
      <c r="I324" s="8">
        <f>IF(C324=E324,0,1)</f>
        <v>1</v>
      </c>
      <c r="J324" s="9">
        <v>15277026292</v>
      </c>
      <c r="K324" s="9">
        <f>J324*C324/1000</f>
        <v>131993507.16288</v>
      </c>
      <c r="L324" s="9"/>
      <c r="M324" s="9">
        <f>J324</f>
        <v>15277026292</v>
      </c>
      <c r="N324" s="9">
        <v>1637507131</v>
      </c>
      <c r="O324" s="9">
        <v>93958300</v>
      </c>
      <c r="P324" s="9">
        <v>356005570</v>
      </c>
      <c r="Q324" s="9">
        <f>N324+O324+P324</f>
        <v>2087471001</v>
      </c>
      <c r="R324" s="9">
        <v>17364497293</v>
      </c>
      <c r="S324" s="10">
        <v>87.9785</v>
      </c>
      <c r="T324" s="10">
        <v>12.0215</v>
      </c>
      <c r="U324" s="115"/>
      <c r="V324" s="53"/>
      <c r="W324" s="11"/>
      <c r="X324" s="11"/>
      <c r="Y324" s="11"/>
      <c r="Z324" s="11"/>
      <c r="AA324" s="11"/>
      <c r="AB324" s="11"/>
      <c r="AC324" s="11"/>
      <c r="AD324" s="11"/>
    </row>
    <row r="325" ht="15" customHeight="1">
      <c r="A325" t="s" s="6">
        <v>188</v>
      </c>
      <c r="B325" t="s" s="6">
        <v>18</v>
      </c>
      <c r="C325" s="7">
        <v>8.58</v>
      </c>
      <c r="D325" s="7">
        <v>0</v>
      </c>
      <c r="E325" s="7">
        <v>8.58</v>
      </c>
      <c r="F325" s="7">
        <v>8.58</v>
      </c>
      <c r="G325" s="7">
        <v>8.58</v>
      </c>
      <c r="H325" s="7"/>
      <c r="I325" s="8">
        <f>IF(C325=E325,0,1)</f>
        <v>0</v>
      </c>
      <c r="J325" s="9">
        <v>3283651833</v>
      </c>
      <c r="K325" s="9">
        <f>J325*C325/1000</f>
        <v>28173732.72714</v>
      </c>
      <c r="L325" s="9"/>
      <c r="M325" s="9">
        <f>J325</f>
        <v>3283651833</v>
      </c>
      <c r="N325" s="9">
        <v>75085497</v>
      </c>
      <c r="O325" s="9">
        <v>9617400</v>
      </c>
      <c r="P325" s="9">
        <v>31947040</v>
      </c>
      <c r="Q325" s="9">
        <f>N325+O325+P325</f>
        <v>116649937</v>
      </c>
      <c r="R325" s="9">
        <v>3400301770</v>
      </c>
      <c r="S325" s="10">
        <v>96.5694</v>
      </c>
      <c r="T325" s="10">
        <v>3.4306</v>
      </c>
      <c r="U325" s="115"/>
      <c r="V325" s="53"/>
      <c r="W325" s="11"/>
      <c r="X325" s="11"/>
      <c r="Y325" s="11"/>
      <c r="Z325" s="11"/>
      <c r="AA325" s="11"/>
      <c r="AB325" s="11"/>
      <c r="AC325" s="11"/>
      <c r="AD325" s="11"/>
    </row>
    <row r="326" ht="15" customHeight="1">
      <c r="A326" t="s" s="6">
        <v>684</v>
      </c>
      <c r="B326" t="s" s="6">
        <v>18</v>
      </c>
      <c r="C326" s="7">
        <v>8.48</v>
      </c>
      <c r="D326" s="7">
        <v>0</v>
      </c>
      <c r="E326" s="7">
        <v>8.48</v>
      </c>
      <c r="F326" s="7">
        <v>8.48</v>
      </c>
      <c r="G326" s="7">
        <v>8.48</v>
      </c>
      <c r="H326" s="7"/>
      <c r="I326" s="8">
        <f>IF(C326=E326,0,1)</f>
        <v>0</v>
      </c>
      <c r="J326" s="9">
        <v>3723707143</v>
      </c>
      <c r="K326" s="9">
        <f>J326*C326/1000</f>
        <v>31577036.57264</v>
      </c>
      <c r="L326" s="9"/>
      <c r="M326" s="9">
        <f>J326</f>
        <v>3723707143</v>
      </c>
      <c r="N326" s="9">
        <v>203451367</v>
      </c>
      <c r="O326" s="9">
        <v>19286810</v>
      </c>
      <c r="P326" s="9">
        <v>103126410</v>
      </c>
      <c r="Q326" s="9">
        <f>N326+O326+P326</f>
        <v>325864587</v>
      </c>
      <c r="R326" s="9">
        <v>4049571730</v>
      </c>
      <c r="S326" s="10">
        <v>91.95310000000001</v>
      </c>
      <c r="T326" s="10">
        <v>8.046900000000001</v>
      </c>
      <c r="U326" s="115"/>
      <c r="V326" s="53"/>
      <c r="W326" s="11"/>
      <c r="X326" s="11"/>
      <c r="Y326" s="11"/>
      <c r="Z326" s="11"/>
      <c r="AA326" s="11"/>
      <c r="AB326" s="11"/>
      <c r="AC326" s="11"/>
      <c r="AD326" s="11"/>
    </row>
    <row r="327" ht="15" customHeight="1">
      <c r="A327" t="s" s="6">
        <v>268</v>
      </c>
      <c r="B327" t="s" s="6">
        <v>18</v>
      </c>
      <c r="C327" s="7">
        <v>8.109999999999999</v>
      </c>
      <c r="D327" s="7">
        <v>0</v>
      </c>
      <c r="E327" s="7">
        <v>8.109999999999999</v>
      </c>
      <c r="F327" s="7">
        <v>8.109999999999999</v>
      </c>
      <c r="G327" s="7">
        <v>8.109999999999999</v>
      </c>
      <c r="H327" s="7"/>
      <c r="I327" s="8">
        <f>IF(C327=E327,0,1)</f>
        <v>0</v>
      </c>
      <c r="J327" s="9">
        <v>6243200766</v>
      </c>
      <c r="K327" s="9">
        <f>J327*C327/1000</f>
        <v>50632358.21226</v>
      </c>
      <c r="L327" s="9"/>
      <c r="M327" s="9">
        <f>J327</f>
        <v>6243200766</v>
      </c>
      <c r="N327" s="9">
        <v>314504004</v>
      </c>
      <c r="O327" s="9">
        <v>31509500</v>
      </c>
      <c r="P327" s="9">
        <v>147296500</v>
      </c>
      <c r="Q327" s="9">
        <f>N327+O327+P327</f>
        <v>493310004</v>
      </c>
      <c r="R327" s="9">
        <v>6736510770</v>
      </c>
      <c r="S327" s="10">
        <v>92.6771</v>
      </c>
      <c r="T327" s="10">
        <v>7.3229</v>
      </c>
      <c r="U327" s="115"/>
      <c r="V327" s="53"/>
      <c r="W327" s="11"/>
      <c r="X327" s="11"/>
      <c r="Y327" s="11"/>
      <c r="Z327" s="11"/>
      <c r="AA327" s="11"/>
      <c r="AB327" s="11"/>
      <c r="AC327" s="11"/>
      <c r="AD327" s="11"/>
    </row>
    <row r="328" ht="15" customHeight="1">
      <c r="A328" t="s" s="6">
        <v>208</v>
      </c>
      <c r="B328" t="s" s="6">
        <v>18</v>
      </c>
      <c r="C328" s="7">
        <v>8.050000000000001</v>
      </c>
      <c r="D328" s="7">
        <v>8.050000000000001</v>
      </c>
      <c r="E328" s="7">
        <v>8.050000000000001</v>
      </c>
      <c r="F328" s="7">
        <v>8.050000000000001</v>
      </c>
      <c r="G328" s="7">
        <v>8.050000000000001</v>
      </c>
      <c r="H328" s="7"/>
      <c r="I328" s="8">
        <f>IF(C328=E328,0,1)</f>
        <v>0</v>
      </c>
      <c r="J328" s="9">
        <v>13270394683</v>
      </c>
      <c r="K328" s="9">
        <f>J328*C328/1000</f>
        <v>106826677.19815</v>
      </c>
      <c r="L328" s="9"/>
      <c r="M328" s="9">
        <f>J328</f>
        <v>13270394683</v>
      </c>
      <c r="N328" s="9">
        <v>702975407</v>
      </c>
      <c r="O328" s="9">
        <v>99710000</v>
      </c>
      <c r="P328" s="9">
        <v>296782030</v>
      </c>
      <c r="Q328" s="9">
        <f>N328+O328+P328</f>
        <v>1099467437</v>
      </c>
      <c r="R328" s="9">
        <v>14373944820</v>
      </c>
      <c r="S328" s="10">
        <v>92.351</v>
      </c>
      <c r="T328" s="10">
        <v>7.649</v>
      </c>
      <c r="U328" s="115"/>
      <c r="V328" s="53"/>
      <c r="W328" s="11"/>
      <c r="X328" s="11"/>
      <c r="Y328" s="11"/>
      <c r="Z328" s="11"/>
      <c r="AA328" s="11"/>
      <c r="AB328" s="11"/>
      <c r="AC328" s="11"/>
      <c r="AD328" s="11"/>
    </row>
    <row r="329" ht="15" customHeight="1">
      <c r="A329" t="s" s="6">
        <v>360</v>
      </c>
      <c r="B329" t="s" s="6">
        <v>18</v>
      </c>
      <c r="C329" s="7">
        <v>8.029999999999999</v>
      </c>
      <c r="D329" s="7">
        <v>8.029999999999999</v>
      </c>
      <c r="E329" s="7">
        <v>8.029999999999999</v>
      </c>
      <c r="F329" s="7">
        <v>8.029999999999999</v>
      </c>
      <c r="G329" s="7">
        <v>8.029999999999999</v>
      </c>
      <c r="H329" s="7"/>
      <c r="I329" s="8">
        <f>IF(C329=E329,0,1)</f>
        <v>0</v>
      </c>
      <c r="J329" s="9">
        <v>6046796314</v>
      </c>
      <c r="K329" s="9">
        <f>J329*C329/1000</f>
        <v>48555774.40142</v>
      </c>
      <c r="L329" s="9"/>
      <c r="M329" s="9">
        <f>J329</f>
        <v>6046796314</v>
      </c>
      <c r="N329" s="9">
        <v>408526796</v>
      </c>
      <c r="O329" s="9">
        <v>41781100</v>
      </c>
      <c r="P329" s="9">
        <v>102763140</v>
      </c>
      <c r="Q329" s="9">
        <f>N329+O329+P329</f>
        <v>553071036</v>
      </c>
      <c r="R329" s="9">
        <v>6601776250</v>
      </c>
      <c r="S329" s="10">
        <v>91.6224</v>
      </c>
      <c r="T329" s="10">
        <v>8.377599999999999</v>
      </c>
      <c r="U329" s="115"/>
      <c r="V329" s="53"/>
      <c r="W329" s="11"/>
      <c r="X329" s="11"/>
      <c r="Y329" s="11"/>
      <c r="Z329" s="11"/>
      <c r="AA329" s="11"/>
      <c r="AB329" s="11"/>
      <c r="AC329" s="11"/>
      <c r="AD329" s="11"/>
    </row>
    <row r="330" ht="15" customHeight="1">
      <c r="A330" t="s" s="6">
        <v>196</v>
      </c>
      <c r="B330" t="s" s="6">
        <v>18</v>
      </c>
      <c r="C330" s="7">
        <v>7.93</v>
      </c>
      <c r="D330" s="7">
        <v>0</v>
      </c>
      <c r="E330" s="7">
        <v>7.93</v>
      </c>
      <c r="F330" s="7">
        <v>7.93</v>
      </c>
      <c r="G330" s="7">
        <v>7.93</v>
      </c>
      <c r="H330" s="7"/>
      <c r="I330" s="8">
        <f>IF(C330=E330,0,1)</f>
        <v>0</v>
      </c>
      <c r="J330" s="9">
        <v>530943817</v>
      </c>
      <c r="K330" s="9">
        <f>J330*C330/1000</f>
        <v>4210384.46881</v>
      </c>
      <c r="L330" s="9"/>
      <c r="M330" s="9">
        <f>J330</f>
        <v>530943817</v>
      </c>
      <c r="N330" s="9">
        <v>18304883</v>
      </c>
      <c r="O330" s="9">
        <v>0</v>
      </c>
      <c r="P330" s="9">
        <v>11827908</v>
      </c>
      <c r="Q330" s="9">
        <f>N330+O330+P330</f>
        <v>30132791</v>
      </c>
      <c r="R330" s="9">
        <v>561076608</v>
      </c>
      <c r="S330" s="10">
        <v>94.62949999999999</v>
      </c>
      <c r="T330" s="10">
        <v>5.3705</v>
      </c>
      <c r="U330" s="115"/>
      <c r="V330" s="53"/>
      <c r="W330" s="11"/>
      <c r="X330" s="11"/>
      <c r="Y330" s="11"/>
      <c r="Z330" s="11"/>
      <c r="AA330" s="11"/>
      <c r="AB330" s="11"/>
      <c r="AC330" s="11"/>
      <c r="AD330" s="11"/>
    </row>
    <row r="331" ht="15" customHeight="1">
      <c r="A331" t="s" s="6">
        <v>198</v>
      </c>
      <c r="B331" t="s" s="6">
        <v>18</v>
      </c>
      <c r="C331" s="7">
        <v>7.9</v>
      </c>
      <c r="D331" s="7">
        <v>7.9</v>
      </c>
      <c r="E331" s="7">
        <v>12.92</v>
      </c>
      <c r="F331" s="7">
        <v>12.92</v>
      </c>
      <c r="G331" s="7">
        <v>12.92</v>
      </c>
      <c r="H331" s="7"/>
      <c r="I331" s="8">
        <f>IF(C331=E331,0,1)</f>
        <v>1</v>
      </c>
      <c r="J331" s="9">
        <v>145582740</v>
      </c>
      <c r="K331" s="9">
        <f>J331*C331/1000</f>
        <v>1150103.646</v>
      </c>
      <c r="L331" s="9"/>
      <c r="M331" s="9">
        <f>J331</f>
        <v>145582740</v>
      </c>
      <c r="N331" s="9">
        <v>8992964</v>
      </c>
      <c r="O331" s="9">
        <v>479291040</v>
      </c>
      <c r="P331" s="9">
        <v>328048730</v>
      </c>
      <c r="Q331" s="9">
        <f>N331+O331+P331</f>
        <v>816332734</v>
      </c>
      <c r="R331" s="9">
        <v>962226074</v>
      </c>
      <c r="S331" s="10">
        <v>15.1621</v>
      </c>
      <c r="T331" s="10">
        <v>84.8379</v>
      </c>
      <c r="U331" s="115"/>
      <c r="V331" s="53"/>
      <c r="W331" s="11"/>
      <c r="X331" s="11"/>
      <c r="Y331" s="11"/>
      <c r="Z331" s="11"/>
      <c r="AA331" s="11"/>
      <c r="AB331" s="11"/>
      <c r="AC331" s="11"/>
      <c r="AD331" s="11"/>
    </row>
    <row r="332" ht="15" customHeight="1">
      <c r="A332" t="s" s="6">
        <v>98</v>
      </c>
      <c r="B332" t="s" s="6">
        <v>18</v>
      </c>
      <c r="C332" s="7">
        <v>7.85</v>
      </c>
      <c r="D332" s="7">
        <v>0</v>
      </c>
      <c r="E332" s="7">
        <v>7.85</v>
      </c>
      <c r="F332" s="7">
        <v>7.85</v>
      </c>
      <c r="G332" s="7">
        <v>7.85</v>
      </c>
      <c r="H332" s="7"/>
      <c r="I332" s="8">
        <f>IF(C332=E332,0,1)</f>
        <v>0</v>
      </c>
      <c r="J332" s="9">
        <v>4572968372</v>
      </c>
      <c r="K332" s="9">
        <f>J332*C332/1000</f>
        <v>35897801.7202</v>
      </c>
      <c r="L332" s="9"/>
      <c r="M332" s="9">
        <f>J332</f>
        <v>4572968372</v>
      </c>
      <c r="N332" s="9">
        <v>154936288</v>
      </c>
      <c r="O332" s="9">
        <v>13676800</v>
      </c>
      <c r="P332" s="9">
        <v>98173500</v>
      </c>
      <c r="Q332" s="9">
        <f>N332+O332+P332</f>
        <v>266786588</v>
      </c>
      <c r="R332" s="9">
        <v>4839754960</v>
      </c>
      <c r="S332" s="10">
        <v>94.4876</v>
      </c>
      <c r="T332" s="10">
        <v>5.5124</v>
      </c>
      <c r="U332" s="115"/>
      <c r="V332" s="53"/>
      <c r="W332" s="11"/>
      <c r="X332" s="11"/>
      <c r="Y332" s="11"/>
      <c r="Z332" s="11"/>
      <c r="AA332" s="11"/>
      <c r="AB332" s="11"/>
      <c r="AC332" s="11"/>
      <c r="AD332" s="11"/>
    </row>
    <row r="333" ht="15" customHeight="1">
      <c r="A333" t="s" s="6">
        <v>652</v>
      </c>
      <c r="B333" t="s" s="6">
        <v>18</v>
      </c>
      <c r="C333" s="7">
        <v>7.78</v>
      </c>
      <c r="D333" s="7">
        <v>0</v>
      </c>
      <c r="E333" s="7">
        <v>7.43</v>
      </c>
      <c r="F333" s="7">
        <v>7.43</v>
      </c>
      <c r="G333" s="7">
        <v>7.43</v>
      </c>
      <c r="H333" s="7"/>
      <c r="I333" s="8">
        <f>IF(C333=E333,0,1)</f>
        <v>1</v>
      </c>
      <c r="J333" s="9">
        <v>2676926055</v>
      </c>
      <c r="K333" s="9">
        <f>J333*C333/1000</f>
        <v>20826484.7079</v>
      </c>
      <c r="L333" s="9"/>
      <c r="M333" s="9">
        <f>J333</f>
        <v>2676926055</v>
      </c>
      <c r="N333" s="9">
        <v>86415985</v>
      </c>
      <c r="O333" s="9">
        <v>1186800</v>
      </c>
      <c r="P333" s="9">
        <v>30738520</v>
      </c>
      <c r="Q333" s="9">
        <f>N333+O333+P333</f>
        <v>118341305</v>
      </c>
      <c r="R333" s="9">
        <v>2795267360</v>
      </c>
      <c r="S333" s="10">
        <v>95.7664</v>
      </c>
      <c r="T333" s="10">
        <v>4.2336</v>
      </c>
      <c r="U333" s="115"/>
      <c r="V333" s="53"/>
      <c r="W333" s="11"/>
      <c r="X333" s="11"/>
      <c r="Y333" s="11"/>
      <c r="Z333" s="11"/>
      <c r="AA333" s="11"/>
      <c r="AB333" s="11"/>
      <c r="AC333" s="11"/>
      <c r="AD333" s="11"/>
    </row>
    <row r="334" ht="15" customHeight="1">
      <c r="A334" t="s" s="6">
        <v>466</v>
      </c>
      <c r="B334" t="s" s="6">
        <v>18</v>
      </c>
      <c r="C334" s="7">
        <v>7.75</v>
      </c>
      <c r="D334" s="7">
        <v>0</v>
      </c>
      <c r="E334" s="7">
        <v>7.75</v>
      </c>
      <c r="F334" s="7">
        <v>7.75</v>
      </c>
      <c r="G334" s="7">
        <v>7.75</v>
      </c>
      <c r="H334" s="7"/>
      <c r="I334" s="8">
        <f>IF(C334=E334,0,1)</f>
        <v>0</v>
      </c>
      <c r="J334" s="9">
        <v>653481095</v>
      </c>
      <c r="K334" s="9">
        <f>J334*C334/1000</f>
        <v>5064478.48625</v>
      </c>
      <c r="L334" s="9"/>
      <c r="M334" s="9">
        <f>J334</f>
        <v>653481095</v>
      </c>
      <c r="N334" s="9">
        <v>15330205</v>
      </c>
      <c r="O334" s="9">
        <v>3395700</v>
      </c>
      <c r="P334" s="9">
        <v>26812001</v>
      </c>
      <c r="Q334" s="9">
        <f>N334+O334+P334</f>
        <v>45537906</v>
      </c>
      <c r="R334" s="9">
        <v>699019001</v>
      </c>
      <c r="S334" s="10">
        <v>93.4855</v>
      </c>
      <c r="T334" s="10">
        <v>6.5145</v>
      </c>
      <c r="U334" s="115"/>
      <c r="V334" s="53"/>
      <c r="W334" s="11"/>
      <c r="X334" s="11"/>
      <c r="Y334" s="11"/>
      <c r="Z334" s="11"/>
      <c r="AA334" s="11"/>
      <c r="AB334" s="11"/>
      <c r="AC334" s="11"/>
      <c r="AD334" s="11"/>
    </row>
    <row r="335" ht="15" customHeight="1">
      <c r="A335" t="s" s="6">
        <v>616</v>
      </c>
      <c r="B335" t="s" s="6">
        <v>18</v>
      </c>
      <c r="C335" s="7">
        <v>7.73</v>
      </c>
      <c r="D335" s="7">
        <v>0</v>
      </c>
      <c r="E335" s="7">
        <v>7.37</v>
      </c>
      <c r="F335" s="7">
        <v>7.37</v>
      </c>
      <c r="G335" s="7">
        <v>7.37</v>
      </c>
      <c r="H335" s="7"/>
      <c r="I335" s="8">
        <f>IF(C335=E335,0,1)</f>
        <v>1</v>
      </c>
      <c r="J335" s="9">
        <v>2340501343</v>
      </c>
      <c r="K335" s="9">
        <f>J335*C335/1000</f>
        <v>18092075.38139</v>
      </c>
      <c r="L335" s="9"/>
      <c r="M335" s="9">
        <f>J335</f>
        <v>2340501343</v>
      </c>
      <c r="N335" s="9">
        <v>97880297</v>
      </c>
      <c r="O335" s="9">
        <v>1767800</v>
      </c>
      <c r="P335" s="9">
        <v>32294720</v>
      </c>
      <c r="Q335" s="9">
        <f>N335+O335+P335</f>
        <v>131942817</v>
      </c>
      <c r="R335" s="9">
        <v>2472444160</v>
      </c>
      <c r="S335" s="10">
        <v>94.6635</v>
      </c>
      <c r="T335" s="10">
        <v>5.3365</v>
      </c>
      <c r="U335" s="115"/>
      <c r="V335" s="53"/>
      <c r="W335" s="11"/>
      <c r="X335" s="11"/>
      <c r="Y335" s="11"/>
      <c r="Z335" s="11"/>
      <c r="AA335" s="11"/>
      <c r="AB335" s="11"/>
      <c r="AC335" s="11"/>
      <c r="AD335" s="11"/>
    </row>
    <row r="336" ht="15" customHeight="1">
      <c r="A336" t="s" s="6">
        <v>402</v>
      </c>
      <c r="B336" t="s" s="6">
        <v>18</v>
      </c>
      <c r="C336" s="7">
        <v>7.28</v>
      </c>
      <c r="D336" s="7">
        <v>0</v>
      </c>
      <c r="E336" s="7">
        <v>7.28</v>
      </c>
      <c r="F336" s="7">
        <v>7.28</v>
      </c>
      <c r="G336" s="7">
        <v>7.28</v>
      </c>
      <c r="H336" s="7"/>
      <c r="I336" s="8">
        <f>IF(C336=E336,0,1)</f>
        <v>0</v>
      </c>
      <c r="J336" s="9">
        <v>520926359</v>
      </c>
      <c r="K336" s="9">
        <f>J336*C336/1000</f>
        <v>3792343.89352</v>
      </c>
      <c r="L336" s="9"/>
      <c r="M336" s="9">
        <f>J336</f>
        <v>520926359</v>
      </c>
      <c r="N336" s="9">
        <v>9305531</v>
      </c>
      <c r="O336" s="9">
        <v>887396</v>
      </c>
      <c r="P336" s="9">
        <v>11922991</v>
      </c>
      <c r="Q336" s="9">
        <f>N336+O336+P336</f>
        <v>22115918</v>
      </c>
      <c r="R336" s="9">
        <v>543042277</v>
      </c>
      <c r="S336" s="10">
        <v>95.92740000000001</v>
      </c>
      <c r="T336" s="10">
        <v>4.0726</v>
      </c>
      <c r="U336" s="115"/>
      <c r="V336" s="53"/>
      <c r="W336" s="11"/>
      <c r="X336" s="11"/>
      <c r="Y336" s="11"/>
      <c r="Z336" s="11"/>
      <c r="AA336" s="11"/>
      <c r="AB336" s="11"/>
      <c r="AC336" s="11"/>
      <c r="AD336" s="11"/>
    </row>
    <row r="337" ht="15" customHeight="1">
      <c r="A337" t="s" s="6">
        <v>464</v>
      </c>
      <c r="B337" t="s" s="6">
        <v>18</v>
      </c>
      <c r="C337" s="7">
        <v>7.2</v>
      </c>
      <c r="D337" s="7">
        <v>0</v>
      </c>
      <c r="E337" s="7">
        <v>7.2</v>
      </c>
      <c r="F337" s="7">
        <v>7.2</v>
      </c>
      <c r="G337" s="7">
        <v>7.2</v>
      </c>
      <c r="H337" s="7"/>
      <c r="I337" s="8">
        <f>IF(C337=E337,0,1)</f>
        <v>0</v>
      </c>
      <c r="J337" s="9">
        <v>4346890942</v>
      </c>
      <c r="K337" s="9">
        <f>J337*C337/1000</f>
        <v>31297614.7824</v>
      </c>
      <c r="L337" s="9"/>
      <c r="M337" s="9">
        <f>J337</f>
        <v>4346890942</v>
      </c>
      <c r="N337" s="9">
        <v>263583638</v>
      </c>
      <c r="O337" s="9">
        <v>8796900</v>
      </c>
      <c r="P337" s="9">
        <v>63033540</v>
      </c>
      <c r="Q337" s="9">
        <f>N337+O337+P337</f>
        <v>335414078</v>
      </c>
      <c r="R337" s="9">
        <v>4682305020</v>
      </c>
      <c r="S337" s="10">
        <v>92.8366</v>
      </c>
      <c r="T337" s="10">
        <v>7.1634</v>
      </c>
      <c r="U337" s="115"/>
      <c r="V337" s="53"/>
      <c r="W337" s="11"/>
      <c r="X337" s="11"/>
      <c r="Y337" s="11"/>
      <c r="Z337" s="11"/>
      <c r="AA337" s="11"/>
      <c r="AB337" s="11"/>
      <c r="AC337" s="11"/>
      <c r="AD337" s="11"/>
    </row>
    <row r="338" ht="15" customHeight="1">
      <c r="A338" t="s" s="6">
        <v>458</v>
      </c>
      <c r="B338" t="s" s="6">
        <v>18</v>
      </c>
      <c r="C338" s="7">
        <v>6.79</v>
      </c>
      <c r="D338" s="7">
        <v>0</v>
      </c>
      <c r="E338" s="7">
        <v>6.75</v>
      </c>
      <c r="F338" s="7">
        <v>6.75</v>
      </c>
      <c r="G338" s="7">
        <v>6.75</v>
      </c>
      <c r="H338" s="7"/>
      <c r="I338" s="8">
        <f>IF(C338=E338,0,1)</f>
        <v>1</v>
      </c>
      <c r="J338" s="9">
        <v>3937931528</v>
      </c>
      <c r="K338" s="9">
        <f>J338*C338/1000</f>
        <v>26738555.07512</v>
      </c>
      <c r="L338" s="9"/>
      <c r="M338" s="9">
        <f>J338</f>
        <v>3937931528</v>
      </c>
      <c r="N338" s="9">
        <v>192827267</v>
      </c>
      <c r="O338" s="9">
        <v>6321635</v>
      </c>
      <c r="P338" s="9">
        <v>77473190</v>
      </c>
      <c r="Q338" s="9">
        <f>N338+O338+P338</f>
        <v>276622092</v>
      </c>
      <c r="R338" s="9">
        <v>4214553620</v>
      </c>
      <c r="S338" s="10">
        <v>93.4365</v>
      </c>
      <c r="T338" s="10">
        <v>6.5635</v>
      </c>
      <c r="U338" s="115"/>
      <c r="V338" s="53"/>
      <c r="W338" s="11"/>
      <c r="X338" s="11"/>
      <c r="Y338" s="11"/>
      <c r="Z338" s="11"/>
      <c r="AA338" s="11"/>
      <c r="AB338" s="11"/>
      <c r="AC338" s="11"/>
      <c r="AD338" s="11"/>
    </row>
    <row r="339" ht="15" customHeight="1">
      <c r="A339" t="s" s="6">
        <v>620</v>
      </c>
      <c r="B339" t="s" s="6">
        <v>18</v>
      </c>
      <c r="C339" s="7">
        <v>6.72</v>
      </c>
      <c r="D339" s="7">
        <v>0</v>
      </c>
      <c r="E339" s="7">
        <v>6.72</v>
      </c>
      <c r="F339" s="7">
        <v>6.72</v>
      </c>
      <c r="G339" s="7">
        <v>6.72</v>
      </c>
      <c r="H339" s="7"/>
      <c r="I339" s="8">
        <f>IF(C339=E339,0,1)</f>
        <v>0</v>
      </c>
      <c r="J339" s="9">
        <v>199690452</v>
      </c>
      <c r="K339" s="9">
        <f>J339*C339/1000</f>
        <v>1341919.83744</v>
      </c>
      <c r="L339" s="9"/>
      <c r="M339" s="9">
        <f>J339</f>
        <v>199690452</v>
      </c>
      <c r="N339" s="9">
        <v>1116928</v>
      </c>
      <c r="O339" s="9">
        <v>17200</v>
      </c>
      <c r="P339" s="9">
        <v>16808120</v>
      </c>
      <c r="Q339" s="9">
        <f>N339+O339+P339</f>
        <v>17942248</v>
      </c>
      <c r="R339" s="9">
        <v>217632700</v>
      </c>
      <c r="S339" s="10">
        <v>91.7557</v>
      </c>
      <c r="T339" s="10">
        <v>8.244300000000001</v>
      </c>
      <c r="U339" s="115"/>
      <c r="V339" s="53"/>
      <c r="W339" s="11"/>
      <c r="X339" s="11"/>
      <c r="Y339" s="11"/>
      <c r="Z339" s="11"/>
      <c r="AA339" s="11"/>
      <c r="AB339" s="11"/>
      <c r="AC339" s="11"/>
      <c r="AD339" s="11"/>
    </row>
    <row r="340" ht="15" customHeight="1">
      <c r="A340" t="s" s="6">
        <v>500</v>
      </c>
      <c r="B340" t="s" s="6">
        <v>18</v>
      </c>
      <c r="C340" s="7">
        <v>6.66</v>
      </c>
      <c r="D340" s="7">
        <v>0</v>
      </c>
      <c r="E340" s="7">
        <v>6.37</v>
      </c>
      <c r="F340" s="7">
        <v>6.37</v>
      </c>
      <c r="G340" s="7">
        <v>6.37</v>
      </c>
      <c r="H340" s="7"/>
      <c r="I340" s="8">
        <f>IF(C340=E340,0,1)</f>
        <v>1</v>
      </c>
      <c r="J340" s="9">
        <v>3290157706</v>
      </c>
      <c r="K340" s="9">
        <f>J340*C340/1000</f>
        <v>21912450.32196</v>
      </c>
      <c r="L340" s="9"/>
      <c r="M340" s="9">
        <f>J340</f>
        <v>3290157706</v>
      </c>
      <c r="N340" s="9">
        <v>499266414</v>
      </c>
      <c r="O340" s="9">
        <v>4062500</v>
      </c>
      <c r="P340" s="9">
        <v>40287510</v>
      </c>
      <c r="Q340" s="9">
        <f>N340+O340+P340</f>
        <v>543616424</v>
      </c>
      <c r="R340" s="9">
        <v>3833774130</v>
      </c>
      <c r="S340" s="10">
        <v>85.8203</v>
      </c>
      <c r="T340" s="10">
        <v>14.1797</v>
      </c>
      <c r="U340" s="115"/>
      <c r="V340" s="53"/>
      <c r="W340" s="11"/>
      <c r="X340" s="11"/>
      <c r="Y340" s="11"/>
      <c r="Z340" s="11"/>
      <c r="AA340" s="11"/>
      <c r="AB340" s="11"/>
      <c r="AC340" s="11"/>
      <c r="AD340" s="11"/>
    </row>
    <row r="341" ht="15" customHeight="1">
      <c r="A341" t="s" s="6">
        <v>224</v>
      </c>
      <c r="B341" t="s" s="6">
        <v>18</v>
      </c>
      <c r="C341" s="7">
        <v>6.27</v>
      </c>
      <c r="D341" s="7">
        <v>0</v>
      </c>
      <c r="E341" s="7">
        <v>6.27</v>
      </c>
      <c r="F341" s="7">
        <v>6.27</v>
      </c>
      <c r="G341" s="7">
        <v>6.27</v>
      </c>
      <c r="H341" s="7"/>
      <c r="I341" s="8">
        <f>IF(C341=E341,0,1)</f>
        <v>0</v>
      </c>
      <c r="J341" s="9">
        <v>838073038</v>
      </c>
      <c r="K341" s="9">
        <f>J341*C341/1000</f>
        <v>5254717.94826</v>
      </c>
      <c r="L341" s="9"/>
      <c r="M341" s="9">
        <f>J341</f>
        <v>838073038</v>
      </c>
      <c r="N341" s="9">
        <v>10089428</v>
      </c>
      <c r="O341" s="9">
        <v>100000</v>
      </c>
      <c r="P341" s="9">
        <v>9947132</v>
      </c>
      <c r="Q341" s="9">
        <f>N341+O341+P341</f>
        <v>20136560</v>
      </c>
      <c r="R341" s="9">
        <v>858209598</v>
      </c>
      <c r="S341" s="10">
        <v>97.6537</v>
      </c>
      <c r="T341" s="10">
        <v>2.3463</v>
      </c>
      <c r="U341" s="115"/>
      <c r="V341" s="53"/>
      <c r="W341" s="11"/>
      <c r="X341" s="11"/>
      <c r="Y341" s="11"/>
      <c r="Z341" s="11"/>
      <c r="AA341" s="11"/>
      <c r="AB341" s="11"/>
      <c r="AC341" s="11"/>
      <c r="AD341" s="11"/>
    </row>
    <row r="342" ht="15" customHeight="1">
      <c r="A342" t="s" s="6">
        <v>406</v>
      </c>
      <c r="B342" t="s" s="6">
        <v>18</v>
      </c>
      <c r="C342" s="7">
        <v>6.11</v>
      </c>
      <c r="D342" s="7">
        <v>0</v>
      </c>
      <c r="E342" s="7">
        <v>6.11</v>
      </c>
      <c r="F342" s="7">
        <v>6.11</v>
      </c>
      <c r="G342" s="7">
        <v>6.11</v>
      </c>
      <c r="H342" s="7"/>
      <c r="I342" s="8">
        <f>IF(C342=E342,0,1)</f>
        <v>0</v>
      </c>
      <c r="J342" s="9">
        <v>93834700</v>
      </c>
      <c r="K342" s="9">
        <f>J342*C342/1000</f>
        <v>573330.017</v>
      </c>
      <c r="L342" s="9"/>
      <c r="M342" s="9">
        <f>J342</f>
        <v>93834700</v>
      </c>
      <c r="N342" s="9">
        <v>271476</v>
      </c>
      <c r="O342" s="9">
        <v>536200</v>
      </c>
      <c r="P342" s="9">
        <v>2434505</v>
      </c>
      <c r="Q342" s="9">
        <f>N342+O342+P342</f>
        <v>3242181</v>
      </c>
      <c r="R342" s="9">
        <v>97076881</v>
      </c>
      <c r="S342" s="10">
        <v>96.6602</v>
      </c>
      <c r="T342" s="10">
        <v>3.3398</v>
      </c>
      <c r="U342" s="115"/>
      <c r="V342" s="53"/>
      <c r="W342" s="11"/>
      <c r="X342" s="11"/>
      <c r="Y342" s="11"/>
      <c r="Z342" s="11"/>
      <c r="AA342" s="11"/>
      <c r="AB342" s="11"/>
      <c r="AC342" s="11"/>
      <c r="AD342" s="11"/>
    </row>
    <row r="343" ht="15" customHeight="1">
      <c r="A343" t="s" s="6">
        <v>114</v>
      </c>
      <c r="B343" t="s" s="6">
        <v>18</v>
      </c>
      <c r="C343" s="7">
        <v>5.92</v>
      </c>
      <c r="D343" s="7">
        <v>0</v>
      </c>
      <c r="E343" s="7">
        <v>11.23</v>
      </c>
      <c r="F343" s="7">
        <v>11.23</v>
      </c>
      <c r="G343" s="7">
        <v>11.23</v>
      </c>
      <c r="H343" s="7"/>
      <c r="I343" s="8">
        <f>IF(C343=E343,0,1)</f>
        <v>1</v>
      </c>
      <c r="J343" s="9">
        <v>35118061775</v>
      </c>
      <c r="K343" s="9">
        <f>J343*C343/1000</f>
        <v>207898925.708</v>
      </c>
      <c r="L343" s="9"/>
      <c r="M343" s="9">
        <f>J343</f>
        <v>35118061775</v>
      </c>
      <c r="N343" s="9">
        <v>14770848307</v>
      </c>
      <c r="O343" s="9">
        <v>12104043875</v>
      </c>
      <c r="P343" s="9">
        <v>1959999780</v>
      </c>
      <c r="Q343" s="9">
        <f>N343+O343+P343</f>
        <v>28834891962</v>
      </c>
      <c r="R343" s="9">
        <v>63952953737</v>
      </c>
      <c r="S343" s="10">
        <v>54.9123</v>
      </c>
      <c r="T343" s="10">
        <v>45.0877</v>
      </c>
      <c r="U343" s="115"/>
      <c r="V343" s="53"/>
      <c r="W343" s="11"/>
      <c r="X343" s="11"/>
      <c r="Y343" s="11"/>
      <c r="Z343" s="11"/>
      <c r="AA343" s="11"/>
      <c r="AB343" s="11"/>
      <c r="AC343" s="11"/>
      <c r="AD343" s="11"/>
    </row>
    <row r="344" ht="15" customHeight="1">
      <c r="A344" t="s" s="6">
        <v>670</v>
      </c>
      <c r="B344" t="s" s="6">
        <v>18</v>
      </c>
      <c r="C344" s="7">
        <v>5.82</v>
      </c>
      <c r="D344" s="7">
        <v>0</v>
      </c>
      <c r="E344" s="7">
        <v>5.82</v>
      </c>
      <c r="F344" s="7">
        <v>5.82</v>
      </c>
      <c r="G344" s="7">
        <v>5.82</v>
      </c>
      <c r="H344" s="7"/>
      <c r="I344" s="8">
        <f>IF(C344=E344,0,1)</f>
        <v>0</v>
      </c>
      <c r="J344" s="9">
        <v>3009225573</v>
      </c>
      <c r="K344" s="9">
        <f>J344*C344/1000</f>
        <v>17513692.83486</v>
      </c>
      <c r="L344" s="9"/>
      <c r="M344" s="9">
        <f>J344</f>
        <v>3009225573</v>
      </c>
      <c r="N344" s="9">
        <v>94089345</v>
      </c>
      <c r="O344" s="9">
        <v>12547275</v>
      </c>
      <c r="P344" s="9">
        <v>46057640</v>
      </c>
      <c r="Q344" s="9">
        <f>N344+O344+P344</f>
        <v>152694260</v>
      </c>
      <c r="R344" s="9">
        <v>3161919833</v>
      </c>
      <c r="S344" s="10">
        <v>95.1708</v>
      </c>
      <c r="T344" s="10">
        <v>4.8292</v>
      </c>
      <c r="U344" s="115"/>
      <c r="V344" s="53"/>
      <c r="W344" s="11"/>
      <c r="X344" s="11"/>
      <c r="Y344" s="11"/>
      <c r="Z344" s="11"/>
      <c r="AA344" s="11"/>
      <c r="AB344" s="11"/>
      <c r="AC344" s="11"/>
      <c r="AD344" s="11"/>
    </row>
    <row r="345" ht="15" customHeight="1">
      <c r="A345" t="s" s="6">
        <v>166</v>
      </c>
      <c r="B345" t="s" s="6">
        <v>18</v>
      </c>
      <c r="C345" s="7">
        <v>5.6</v>
      </c>
      <c r="D345" s="7">
        <v>5.6</v>
      </c>
      <c r="E345" s="7">
        <v>5.6</v>
      </c>
      <c r="F345" s="7">
        <v>5.6</v>
      </c>
      <c r="G345" s="7">
        <v>5.6</v>
      </c>
      <c r="H345" s="7"/>
      <c r="I345" s="8">
        <f>IF(C345=E345,0,1)</f>
        <v>0</v>
      </c>
      <c r="J345" s="9">
        <v>8010449976</v>
      </c>
      <c r="K345" s="9">
        <f>J345*C345/1000</f>
        <v>44858519.8656</v>
      </c>
      <c r="L345" s="9"/>
      <c r="M345" s="9">
        <f>J345</f>
        <v>8010449976</v>
      </c>
      <c r="N345" s="9">
        <v>401370912</v>
      </c>
      <c r="O345" s="9">
        <v>42466200</v>
      </c>
      <c r="P345" s="9">
        <v>131050610</v>
      </c>
      <c r="Q345" s="9">
        <f>N345+O345+P345</f>
        <v>574887722</v>
      </c>
      <c r="R345" s="9">
        <v>8586044220</v>
      </c>
      <c r="S345" s="10">
        <v>93.3044</v>
      </c>
      <c r="T345" s="10">
        <v>6.6956</v>
      </c>
      <c r="U345" s="115"/>
      <c r="V345" s="53"/>
      <c r="W345" s="11"/>
      <c r="X345" s="11"/>
      <c r="Y345" s="11"/>
      <c r="Z345" s="11"/>
      <c r="AA345" s="11"/>
      <c r="AB345" s="11"/>
      <c r="AC345" s="11"/>
      <c r="AD345" s="11"/>
    </row>
    <row r="346" ht="15" customHeight="1">
      <c r="A346" t="s" s="6">
        <v>522</v>
      </c>
      <c r="B346" t="s" s="6">
        <v>18</v>
      </c>
      <c r="C346" s="7">
        <v>5.33</v>
      </c>
      <c r="D346" s="7">
        <v>0</v>
      </c>
      <c r="E346" s="7">
        <v>8.69</v>
      </c>
      <c r="F346" s="7">
        <v>8.69</v>
      </c>
      <c r="G346" s="7">
        <v>8.69</v>
      </c>
      <c r="H346" s="7"/>
      <c r="I346" s="8">
        <f>IF(C346=E346,0,1)</f>
        <v>1</v>
      </c>
      <c r="J346" s="9">
        <v>64158430</v>
      </c>
      <c r="K346" s="9">
        <f>J346*C346/1000</f>
        <v>341964.4319</v>
      </c>
      <c r="L346" s="9"/>
      <c r="M346" s="9">
        <f>J346</f>
        <v>64158430</v>
      </c>
      <c r="N346" s="9">
        <v>308341</v>
      </c>
      <c r="O346" s="9">
        <v>282670400</v>
      </c>
      <c r="P346" s="9">
        <v>178689594</v>
      </c>
      <c r="Q346" s="9">
        <f>N346+O346+P346</f>
        <v>461668335</v>
      </c>
      <c r="R346" s="9">
        <v>525826765</v>
      </c>
      <c r="S346" s="10">
        <v>12.2014</v>
      </c>
      <c r="T346" s="10">
        <v>87.79859999999999</v>
      </c>
      <c r="U346" s="115"/>
      <c r="V346" s="53"/>
      <c r="W346" s="11"/>
      <c r="X346" s="11"/>
      <c r="Y346" s="11"/>
      <c r="Z346" s="11"/>
      <c r="AA346" s="11"/>
      <c r="AB346" s="11"/>
      <c r="AC346" s="11"/>
      <c r="AD346" s="11"/>
    </row>
    <row r="347" ht="15" customHeight="1">
      <c r="A347" t="s" s="6">
        <v>28</v>
      </c>
      <c r="B347" t="s" s="6">
        <v>18</v>
      </c>
      <c r="C347" s="7">
        <v>5.25</v>
      </c>
      <c r="D347" s="7">
        <v>0</v>
      </c>
      <c r="E347" s="7">
        <v>5.25</v>
      </c>
      <c r="F347" s="7">
        <v>5.25</v>
      </c>
      <c r="G347" s="7">
        <v>5.25</v>
      </c>
      <c r="H347" s="7"/>
      <c r="I347" s="8">
        <f>IF(C347=E347,0,1)</f>
        <v>0</v>
      </c>
      <c r="J347" s="9">
        <v>293205177</v>
      </c>
      <c r="K347" s="9">
        <f>J347*C347/1000</f>
        <v>1539327.17925</v>
      </c>
      <c r="L347" s="9"/>
      <c r="M347" s="9">
        <f>J347</f>
        <v>293205177</v>
      </c>
      <c r="N347" s="9">
        <v>1769248</v>
      </c>
      <c r="O347" s="9">
        <v>29376</v>
      </c>
      <c r="P347" s="9">
        <v>5132630</v>
      </c>
      <c r="Q347" s="9">
        <f>N347+O347+P347</f>
        <v>6931254</v>
      </c>
      <c r="R347" s="9">
        <v>300136431</v>
      </c>
      <c r="S347" s="10">
        <v>97.6906</v>
      </c>
      <c r="T347" s="10">
        <v>2.3094</v>
      </c>
      <c r="U347" s="115"/>
      <c r="V347" s="53"/>
      <c r="W347" s="11"/>
      <c r="X347" s="11"/>
      <c r="Y347" s="11"/>
      <c r="Z347" s="11"/>
      <c r="AA347" s="11"/>
      <c r="AB347" s="11"/>
      <c r="AC347" s="11"/>
      <c r="AD347" s="11"/>
    </row>
    <row r="348" ht="15" customHeight="1">
      <c r="A348" t="s" s="6">
        <v>126</v>
      </c>
      <c r="B348" t="s" s="6">
        <v>18</v>
      </c>
      <c r="C348" s="7">
        <v>4.62</v>
      </c>
      <c r="D348" s="7">
        <v>0</v>
      </c>
      <c r="E348" s="7">
        <v>4.62</v>
      </c>
      <c r="F348" s="7">
        <v>4.62</v>
      </c>
      <c r="G348" s="7">
        <v>4.62</v>
      </c>
      <c r="H348" s="7"/>
      <c r="I348" s="8">
        <f>IF(C348=E348,0,1)</f>
        <v>0</v>
      </c>
      <c r="J348" s="9">
        <v>7747671899</v>
      </c>
      <c r="K348" s="9">
        <f>J348*C348/1000</f>
        <v>35794244.17338</v>
      </c>
      <c r="L348" s="9"/>
      <c r="M348" s="9">
        <f>J348</f>
        <v>7747671899</v>
      </c>
      <c r="N348" s="9">
        <v>388554141</v>
      </c>
      <c r="O348" s="9">
        <v>25033370</v>
      </c>
      <c r="P348" s="9">
        <v>73744520</v>
      </c>
      <c r="Q348" s="9">
        <f>N348+O348+P348</f>
        <v>487332031</v>
      </c>
      <c r="R348" s="9">
        <v>8235003930</v>
      </c>
      <c r="S348" s="10">
        <v>94.0822</v>
      </c>
      <c r="T348" s="10">
        <v>5.9178</v>
      </c>
      <c r="U348" s="115"/>
      <c r="V348" s="53"/>
      <c r="W348" s="11"/>
      <c r="X348" s="11"/>
      <c r="Y348" s="11"/>
      <c r="Z348" s="11"/>
      <c r="AA348" s="11"/>
      <c r="AB348" s="11"/>
      <c r="AC348" s="11"/>
      <c r="AD348" s="11"/>
    </row>
    <row r="349" ht="15" customHeight="1">
      <c r="A349" t="s" s="6">
        <v>410</v>
      </c>
      <c r="B349" t="s" s="6">
        <v>18</v>
      </c>
      <c r="C349" s="7">
        <v>3.74</v>
      </c>
      <c r="D349" s="7">
        <v>3.53</v>
      </c>
      <c r="E349" s="7">
        <v>6.4</v>
      </c>
      <c r="F349" s="7">
        <v>6.4</v>
      </c>
      <c r="G349" s="7">
        <v>6.4</v>
      </c>
      <c r="H349" s="7"/>
      <c r="I349" s="8">
        <f>IF(C349=E349,0,1)</f>
        <v>1</v>
      </c>
      <c r="J349" s="9">
        <v>23432620983</v>
      </c>
      <c r="K349" s="9">
        <f>J349*C349/1000</f>
        <v>87638002.47642</v>
      </c>
      <c r="L349" s="9"/>
      <c r="M349" s="9">
        <f>J349</f>
        <v>23432620983</v>
      </c>
      <c r="N349" s="9">
        <v>1464596602</v>
      </c>
      <c r="O349" s="9">
        <v>63624893</v>
      </c>
      <c r="P349" s="9">
        <v>397537997</v>
      </c>
      <c r="Q349" s="9">
        <f>N349+O349+P349</f>
        <v>1925759492</v>
      </c>
      <c r="R349" s="9">
        <v>25360461175</v>
      </c>
      <c r="S349" s="10">
        <v>92.4064</v>
      </c>
      <c r="T349" s="10">
        <v>7.5936</v>
      </c>
      <c r="U349" s="115"/>
      <c r="V349" s="53"/>
      <c r="W349" s="11"/>
      <c r="X349" s="11"/>
      <c r="Y349" s="11"/>
      <c r="Z349" s="11"/>
      <c r="AA349" s="11"/>
      <c r="AB349" s="11"/>
      <c r="AC349" s="11"/>
      <c r="AD349" s="11"/>
    </row>
    <row r="350" ht="15" customHeight="1">
      <c r="A350" t="s" s="6">
        <v>194</v>
      </c>
      <c r="B350" t="s" s="6">
        <v>18</v>
      </c>
      <c r="C350" s="7">
        <v>3.03</v>
      </c>
      <c r="D350" s="7">
        <v>0</v>
      </c>
      <c r="E350" s="7">
        <v>3.03</v>
      </c>
      <c r="F350" s="7">
        <v>3.03</v>
      </c>
      <c r="G350" s="7">
        <v>3.03</v>
      </c>
      <c r="H350" s="7"/>
      <c r="I350" s="8">
        <f>IF(C350=E350,0,1)</f>
        <v>0</v>
      </c>
      <c r="J350" s="9">
        <v>9977341579</v>
      </c>
      <c r="K350" s="9">
        <f>J350*C350/1000</f>
        <v>30231344.98437</v>
      </c>
      <c r="L350" s="9"/>
      <c r="M350" s="9">
        <f>J350</f>
        <v>9977341579</v>
      </c>
      <c r="N350" s="9">
        <v>417307609</v>
      </c>
      <c r="O350" s="9">
        <v>6998700</v>
      </c>
      <c r="P350" s="9">
        <v>204244104</v>
      </c>
      <c r="Q350" s="9">
        <f>N350+O350+P350</f>
        <v>628550413</v>
      </c>
      <c r="R350" s="9">
        <v>10605891992</v>
      </c>
      <c r="S350" s="10">
        <v>94.0736</v>
      </c>
      <c r="T350" s="10">
        <v>5.9264</v>
      </c>
      <c r="U350" s="115"/>
      <c r="V350" s="53"/>
      <c r="W350" s="11"/>
      <c r="X350" s="11"/>
      <c r="Y350" s="11"/>
      <c r="Z350" s="11"/>
      <c r="AA350" s="11"/>
      <c r="AB350" s="11"/>
      <c r="AC350" s="11"/>
      <c r="AD350" s="11"/>
    </row>
    <row r="351" ht="15" customHeight="1">
      <c r="A351" t="s" s="6">
        <v>258</v>
      </c>
      <c r="B351" t="s" s="6">
        <v>18</v>
      </c>
      <c r="C351" s="7">
        <v>3</v>
      </c>
      <c r="D351" s="7">
        <v>0</v>
      </c>
      <c r="E351" s="7">
        <v>3</v>
      </c>
      <c r="F351" s="7">
        <v>3</v>
      </c>
      <c r="G351" s="7">
        <v>3</v>
      </c>
      <c r="H351" s="7"/>
      <c r="I351" s="8">
        <f>IF(C351=E351,0,1)</f>
        <v>0</v>
      </c>
      <c r="J351" s="9">
        <v>185032010</v>
      </c>
      <c r="K351" s="9">
        <f>J351*C351/1000</f>
        <v>555096.03</v>
      </c>
      <c r="L351" s="9"/>
      <c r="M351" s="9">
        <f>J351</f>
        <v>185032010</v>
      </c>
      <c r="N351" s="9">
        <v>111808252</v>
      </c>
      <c r="O351" s="9">
        <v>15920900</v>
      </c>
      <c r="P351" s="9">
        <v>11644790</v>
      </c>
      <c r="Q351" s="9">
        <f>N351+O351+P351</f>
        <v>139373942</v>
      </c>
      <c r="R351" s="9">
        <v>324405952</v>
      </c>
      <c r="S351" s="10">
        <v>57.0372</v>
      </c>
      <c r="T351" s="10">
        <v>42.9628</v>
      </c>
      <c r="U351" s="115"/>
      <c r="V351" s="53"/>
      <c r="W351" s="11"/>
      <c r="X351" s="11"/>
      <c r="Y351" s="11"/>
      <c r="Z351" s="11"/>
      <c r="AA351" s="11"/>
      <c r="AB351" s="11"/>
      <c r="AC351" s="11"/>
      <c r="AD351" s="11"/>
    </row>
    <row r="352" ht="15" customHeight="1">
      <c r="A352" t="s" s="6">
        <v>140</v>
      </c>
      <c r="B352" t="s" s="6">
        <v>18</v>
      </c>
      <c r="C352" s="7">
        <v>2.82</v>
      </c>
      <c r="D352" s="7">
        <v>0</v>
      </c>
      <c r="E352" s="7">
        <v>2.82</v>
      </c>
      <c r="F352" s="7">
        <v>2.82</v>
      </c>
      <c r="G352" s="7">
        <v>2.82</v>
      </c>
      <c r="H352" s="7"/>
      <c r="I352" s="8">
        <f>IF(C352=E352,0,1)</f>
        <v>0</v>
      </c>
      <c r="J352" s="9">
        <v>3592222191</v>
      </c>
      <c r="K352" s="9">
        <f>J352*C352/1000</f>
        <v>10130066.57862</v>
      </c>
      <c r="L352" s="9"/>
      <c r="M352" s="9">
        <f>J352</f>
        <v>3592222191</v>
      </c>
      <c r="N352" s="9">
        <v>28664219</v>
      </c>
      <c r="O352" s="9">
        <v>853100</v>
      </c>
      <c r="P352" s="9">
        <v>67999500</v>
      </c>
      <c r="Q352" s="9">
        <f>N352+O352+P352</f>
        <v>97516819</v>
      </c>
      <c r="R352" s="9">
        <v>3689739010</v>
      </c>
      <c r="S352" s="10">
        <v>97.3571</v>
      </c>
      <c r="T352" s="10">
        <v>2.6429</v>
      </c>
      <c r="U352" s="115"/>
      <c r="V352" s="53"/>
      <c r="W352" s="11"/>
      <c r="X352" s="11"/>
      <c r="Y352" s="11"/>
      <c r="Z352" s="11"/>
      <c r="AA352" s="11"/>
      <c r="AB352" s="11"/>
      <c r="AC352" s="11"/>
      <c r="AD352" s="11"/>
    </row>
    <row r="353" ht="15" customHeight="1">
      <c r="A353" t="s" s="6">
        <v>234</v>
      </c>
      <c r="B353" t="s" s="6">
        <v>18</v>
      </c>
      <c r="C353" s="7"/>
      <c r="D353" s="7"/>
      <c r="E353" s="7"/>
      <c r="F353" s="7"/>
      <c r="G353" s="7"/>
      <c r="H353" s="7"/>
      <c r="I353" s="8">
        <f>IF(C353=E353,0,1)</f>
        <v>0</v>
      </c>
      <c r="J353" s="9"/>
      <c r="K353" s="9">
        <f>J353*C353/1000</f>
        <v>0</v>
      </c>
      <c r="L353" s="9"/>
      <c r="M353" s="9"/>
      <c r="N353" s="9"/>
      <c r="O353" s="9"/>
      <c r="P353" s="9"/>
      <c r="Q353" s="9">
        <f>N353+O353+P353</f>
        <v>0</v>
      </c>
      <c r="R353" s="9"/>
      <c r="S353" s="10"/>
      <c r="T353" s="10"/>
      <c r="U353" s="119"/>
      <c r="V353" s="71"/>
      <c r="W353" s="14"/>
      <c r="X353" s="14"/>
      <c r="Y353" s="14"/>
      <c r="Z353" s="14"/>
      <c r="AA353" s="14"/>
      <c r="AB353" s="14"/>
      <c r="AC353" s="14"/>
      <c r="AD353" s="14"/>
    </row>
    <row r="354" ht="51" customHeight="1">
      <c r="A354" s="15"/>
      <c r="B354" s="15"/>
      <c r="C354" s="7"/>
      <c r="D354" s="7"/>
      <c r="E354" s="7"/>
      <c r="F354" s="7"/>
      <c r="G354" s="7"/>
      <c r="H354" s="7"/>
      <c r="I354" t="s" s="72">
        <v>719</v>
      </c>
      <c r="J354" t="s" s="17">
        <v>720</v>
      </c>
      <c r="K354" t="s" s="17">
        <v>735</v>
      </c>
      <c r="L354" s="9"/>
      <c r="M354" s="9"/>
      <c r="N354" s="9"/>
      <c r="O354" s="9"/>
      <c r="P354" s="9"/>
      <c r="Q354" t="s" s="17">
        <v>721</v>
      </c>
      <c r="R354" s="73"/>
      <c r="S354" s="10"/>
      <c r="T354" s="19"/>
      <c r="U354" s="120"/>
      <c r="V354" s="78"/>
      <c r="W354" s="79"/>
      <c r="X354" s="79"/>
      <c r="Y354" s="79"/>
      <c r="Z354" s="79"/>
      <c r="AA354" s="79"/>
      <c r="AB354" s="79"/>
      <c r="AC354" s="79"/>
      <c r="AD354" s="79"/>
    </row>
    <row r="355" ht="15" customHeight="1">
      <c r="A355" s="15"/>
      <c r="B355" s="15"/>
      <c r="C355" s="7"/>
      <c r="D355" s="7"/>
      <c r="E355" s="7"/>
      <c r="F355" s="7"/>
      <c r="G355" s="7"/>
      <c r="H355" s="7"/>
      <c r="I355" s="80">
        <f>SUM(I3:I353)</f>
        <v>117</v>
      </c>
      <c r="J355" s="81">
        <f>SUM(J3:J353)</f>
        <v>1204584794220</v>
      </c>
      <c r="K355" s="81">
        <f>SUM(K3:K353)</f>
        <v>14736536016.52</v>
      </c>
      <c r="L355" s="81">
        <f>SUM(L3:L353)</f>
        <v>147671307290</v>
      </c>
      <c r="M355" s="81">
        <f>SUM(M3:M353)</f>
        <v>1054596935294</v>
      </c>
      <c r="N355" s="121"/>
      <c r="O355" s="9"/>
      <c r="P355" s="9"/>
      <c r="Q355" s="84">
        <f>SUM(Q3:Q353)</f>
        <v>265480860193</v>
      </c>
      <c r="R355" s="85"/>
      <c r="S355" s="10"/>
      <c r="T355" s="10"/>
      <c r="U355" s="122"/>
      <c r="V355" s="93"/>
      <c r="W355" s="94"/>
      <c r="X355" s="94"/>
      <c r="Y355" s="94"/>
      <c r="Z355" s="94"/>
      <c r="AA355" s="94"/>
      <c r="AB355" s="94"/>
      <c r="AC355" s="94"/>
      <c r="AD355" s="94"/>
    </row>
    <row r="356" ht="15" customHeight="1">
      <c r="A356" s="15"/>
      <c r="B356" s="15"/>
      <c r="C356" s="7"/>
      <c r="D356" s="7"/>
      <c r="E356" s="7"/>
      <c r="F356" s="7"/>
      <c r="G356" s="7"/>
      <c r="H356" s="7"/>
      <c r="I356" s="95">
        <f>I355/351</f>
        <v>0.333333333333333</v>
      </c>
      <c r="J356" s="9"/>
      <c r="K356" s="48">
        <f>K355/J355*1000</f>
        <v>12.2337058272949</v>
      </c>
      <c r="L356" s="123">
        <f>L355/J355</f>
        <v>0.122591043817402</v>
      </c>
      <c r="M356" s="124">
        <f>M355/J355</f>
        <v>0.8754858440471009</v>
      </c>
      <c r="N356" s="9"/>
      <c r="O356" s="9"/>
      <c r="P356" s="9"/>
      <c r="Q356" s="9"/>
      <c r="R356" s="9"/>
      <c r="S356" s="10"/>
      <c r="T356" s="10"/>
      <c r="U356" s="125"/>
      <c r="V356" s="101"/>
      <c r="W356" s="32"/>
      <c r="X356" s="32"/>
      <c r="Y356" s="32"/>
      <c r="Z356" s="32"/>
      <c r="AA356" s="32"/>
      <c r="AB356" s="32"/>
      <c r="AC356" s="32"/>
      <c r="AD356" s="32"/>
    </row>
    <row r="357" ht="39" customHeight="1">
      <c r="A357" s="15"/>
      <c r="B357" s="15"/>
      <c r="C357" s="7"/>
      <c r="D357" s="7"/>
      <c r="E357" s="7"/>
      <c r="F357" s="7"/>
      <c r="G357" s="7"/>
      <c r="H357" s="7"/>
      <c r="I357" s="102"/>
      <c r="J357" s="9"/>
      <c r="K357" s="9"/>
      <c r="L357" s="9"/>
      <c r="M357" s="126"/>
      <c r="N357" s="9"/>
      <c r="O357" s="9"/>
      <c r="P357" s="9"/>
      <c r="Q357" s="9"/>
      <c r="R357" s="9"/>
      <c r="S357" s="10"/>
      <c r="T357" s="10"/>
      <c r="U357" s="127"/>
      <c r="V357" s="108"/>
      <c r="W357" s="7"/>
      <c r="X357" s="7"/>
      <c r="Y357" s="7"/>
      <c r="Z357" s="7"/>
      <c r="AA357" s="7"/>
      <c r="AB357" s="7"/>
      <c r="AC357" s="7"/>
      <c r="AD357" s="7"/>
    </row>
  </sheetData>
  <mergeCells count="1">
    <mergeCell ref="M1:AD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H358"/>
  <sheetViews>
    <sheetView workbookViewId="0" showGridLines="0" defaultGridColor="1"/>
  </sheetViews>
  <sheetFormatPr defaultColWidth="16.3333" defaultRowHeight="13.45" customHeight="1" outlineLevelRow="0" outlineLevelCol="0"/>
  <cols>
    <col min="1" max="7" width="16.3516" style="128" customWidth="1"/>
    <col min="8" max="8" width="16.0391" style="128" customWidth="1"/>
    <col min="9" max="24" width="16.3516" style="128" customWidth="1"/>
    <col min="25" max="25" width="5.5" style="128" customWidth="1"/>
    <col min="26" max="34" width="16.3516" style="128" customWidth="1"/>
    <col min="35" max="16384" width="16.3516" style="128" customWidth="1"/>
  </cols>
  <sheetData>
    <row r="1" ht="19" customHeight="1">
      <c r="A1" s="11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t="s" s="129">
        <v>726</v>
      </c>
      <c r="Q1" s="37"/>
      <c r="R1" s="37"/>
      <c r="S1" s="37"/>
      <c r="T1" s="38"/>
      <c r="U1" s="37"/>
      <c r="V1" s="37"/>
      <c r="W1" s="38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40"/>
    </row>
    <row r="2" ht="49.85" customHeight="1">
      <c r="A2" t="s" s="2">
        <v>1</v>
      </c>
      <c r="B2" t="s" s="2">
        <v>2</v>
      </c>
      <c r="C2" t="s" s="2">
        <v>3</v>
      </c>
      <c r="D2" t="s" s="2">
        <v>4</v>
      </c>
      <c r="E2" t="s" s="2">
        <v>5</v>
      </c>
      <c r="F2" t="s" s="2">
        <v>6</v>
      </c>
      <c r="G2" t="s" s="2">
        <v>7</v>
      </c>
      <c r="H2" t="s" s="2">
        <v>751</v>
      </c>
      <c r="I2" t="s" s="17">
        <v>752</v>
      </c>
      <c r="J2" t="s" s="17">
        <v>753</v>
      </c>
      <c r="K2" t="s" s="17">
        <v>754</v>
      </c>
      <c r="L2" t="s" s="17">
        <v>755</v>
      </c>
      <c r="M2" t="s" s="4">
        <v>8</v>
      </c>
      <c r="N2" t="s" s="4">
        <v>3</v>
      </c>
      <c r="O2" t="s" s="17">
        <v>727</v>
      </c>
      <c r="P2" t="s" s="4">
        <v>5</v>
      </c>
      <c r="Q2" t="s" s="4">
        <v>6</v>
      </c>
      <c r="R2" t="s" s="4">
        <v>7</v>
      </c>
      <c r="S2" t="s" s="4">
        <v>9</v>
      </c>
      <c r="T2" s="4"/>
      <c r="U2" t="s" s="4">
        <v>10</v>
      </c>
      <c r="V2" t="s" s="4">
        <v>11</v>
      </c>
      <c r="W2" t="s" s="4">
        <v>756</v>
      </c>
      <c r="X2" t="s" s="4">
        <v>12</v>
      </c>
      <c r="Y2" s="115"/>
      <c r="Z2" s="45"/>
      <c r="AA2" s="46"/>
      <c r="AB2" s="46"/>
      <c r="AC2" s="46"/>
      <c r="AD2" s="46"/>
      <c r="AE2" s="46"/>
      <c r="AF2" s="46"/>
      <c r="AG2" s="46"/>
      <c r="AH2" s="46"/>
    </row>
    <row r="3" ht="15" customHeight="1">
      <c r="A3" t="s" s="6">
        <v>334</v>
      </c>
      <c r="B3" t="s" s="6">
        <v>18</v>
      </c>
      <c r="C3" s="7">
        <v>24.64</v>
      </c>
      <c r="D3" s="7">
        <v>0</v>
      </c>
      <c r="E3" s="7">
        <v>24.64</v>
      </c>
      <c r="F3" s="7">
        <v>24.64</v>
      </c>
      <c r="G3" s="7">
        <v>24.64</v>
      </c>
      <c r="H3" s="130">
        <f>(1-W3)*C3+W3*E3</f>
        <v>24.64</v>
      </c>
      <c r="I3" s="8">
        <f>IF(H3&lt;16.28,N3,0)</f>
        <v>0</v>
      </c>
      <c r="J3" s="131">
        <f>H3*N3/1000</f>
        <v>54634870.752</v>
      </c>
      <c r="K3" s="8">
        <f>IF(H3&lt;16.28,S3,0)</f>
        <v>0</v>
      </c>
      <c r="L3" s="131">
        <f>H3*S3/1000</f>
        <v>3855362.08288</v>
      </c>
      <c r="M3" s="8">
        <f>IF(C3=E3,0,1)</f>
        <v>0</v>
      </c>
      <c r="N3" s="9">
        <v>2217324300</v>
      </c>
      <c r="O3" s="9">
        <f>N3*C3/1000</f>
        <v>54634870.752</v>
      </c>
      <c r="P3" s="9">
        <v>85230100</v>
      </c>
      <c r="Q3" s="9">
        <v>4024000</v>
      </c>
      <c r="R3" s="9">
        <v>67213517</v>
      </c>
      <c r="S3" s="9">
        <f>P3+Q3+R3</f>
        <v>156467617</v>
      </c>
      <c r="T3" s="47">
        <f>S3*E3/1000</f>
        <v>3855362.08288</v>
      </c>
      <c r="U3" s="9">
        <v>2373791917</v>
      </c>
      <c r="V3" s="10">
        <v>93.4085</v>
      </c>
      <c r="W3" s="132">
        <f>S3/U3</f>
        <v>0.0659146304608467</v>
      </c>
      <c r="X3" s="10">
        <v>6.5915</v>
      </c>
      <c r="Y3" s="115"/>
      <c r="Z3" s="53"/>
      <c r="AA3" s="11"/>
      <c r="AB3" s="11"/>
      <c r="AC3" s="11"/>
      <c r="AD3" s="11"/>
      <c r="AE3" s="11"/>
      <c r="AF3" s="11"/>
      <c r="AG3" s="11"/>
      <c r="AH3" s="11"/>
    </row>
    <row r="4" ht="15" customHeight="1">
      <c r="A4" t="s" s="6">
        <v>654</v>
      </c>
      <c r="B4" t="s" s="6">
        <v>18</v>
      </c>
      <c r="C4" s="7">
        <v>23.24</v>
      </c>
      <c r="D4" s="7">
        <v>0</v>
      </c>
      <c r="E4" s="7">
        <v>23.24</v>
      </c>
      <c r="F4" s="7">
        <v>23.24</v>
      </c>
      <c r="G4" s="7">
        <v>23.24</v>
      </c>
      <c r="H4" s="133">
        <f>(1-W4)*C4+W4*E4</f>
        <v>23.24</v>
      </c>
      <c r="I4" s="8">
        <f>IF(H4&lt;16.28,N4,0)</f>
        <v>0</v>
      </c>
      <c r="J4" s="131">
        <f>H4*N4/1000</f>
        <v>2107008.12</v>
      </c>
      <c r="K4" s="8">
        <f>IF(H4&lt;16.28,S4,0)</f>
        <v>0</v>
      </c>
      <c r="L4" s="131">
        <f>H4*S4/1000</f>
        <v>506922.68592</v>
      </c>
      <c r="M4" s="8">
        <f>IF(C4=E4,0,1)</f>
        <v>0</v>
      </c>
      <c r="N4" s="9">
        <v>90663000</v>
      </c>
      <c r="O4" s="9">
        <f>N4*C4/1000</f>
        <v>2107008.12</v>
      </c>
      <c r="P4" s="9">
        <v>3556909</v>
      </c>
      <c r="Q4" s="9">
        <v>1042500</v>
      </c>
      <c r="R4" s="9">
        <v>17213099</v>
      </c>
      <c r="S4" s="9">
        <f>P4+Q4+R4</f>
        <v>21812508</v>
      </c>
      <c r="T4" s="47">
        <f>S4*E4/1000</f>
        <v>506922.68592</v>
      </c>
      <c r="U4" s="9">
        <v>112475508</v>
      </c>
      <c r="V4" s="10">
        <v>80.6069</v>
      </c>
      <c r="W4" s="132">
        <f>S4/U4</f>
        <v>0.193931180110785</v>
      </c>
      <c r="X4" s="10">
        <v>19.3931</v>
      </c>
      <c r="Y4" s="115"/>
      <c r="Z4" s="53"/>
      <c r="AA4" s="11"/>
      <c r="AB4" s="11"/>
      <c r="AC4" s="11"/>
      <c r="AD4" s="11"/>
      <c r="AE4" s="11"/>
      <c r="AF4" s="11"/>
      <c r="AG4" s="11"/>
      <c r="AH4" s="11"/>
    </row>
    <row r="5" ht="15" customHeight="1">
      <c r="A5" t="s" s="6">
        <v>244</v>
      </c>
      <c r="B5" t="s" s="6">
        <v>18</v>
      </c>
      <c r="C5" s="7">
        <v>22.32</v>
      </c>
      <c r="D5" s="7">
        <v>0</v>
      </c>
      <c r="E5" s="7">
        <v>22.32</v>
      </c>
      <c r="F5" s="7">
        <v>22.32</v>
      </c>
      <c r="G5" s="7">
        <v>22.32</v>
      </c>
      <c r="H5" s="133">
        <f>(1-W5)*C5+W5*E5</f>
        <v>22.32</v>
      </c>
      <c r="I5" s="8">
        <f>IF(H5&lt;16.28,N5,0)</f>
        <v>0</v>
      </c>
      <c r="J5" s="131">
        <f>H5*N5/1000</f>
        <v>27900004.41936</v>
      </c>
      <c r="K5" s="8">
        <f>IF(H5&lt;16.28,S5,0)</f>
        <v>0</v>
      </c>
      <c r="L5" s="131">
        <f>H5*S5/1000</f>
        <v>9311166.72576</v>
      </c>
      <c r="M5" s="8">
        <f>IF(C5=E5,0,1)</f>
        <v>0</v>
      </c>
      <c r="N5" s="9">
        <v>1250000198</v>
      </c>
      <c r="O5" s="9">
        <f>N5*C5/1000</f>
        <v>27900004.41936</v>
      </c>
      <c r="P5" s="9">
        <v>282609822</v>
      </c>
      <c r="Q5" s="9">
        <v>42690670</v>
      </c>
      <c r="R5" s="9">
        <v>91866476</v>
      </c>
      <c r="S5" s="9">
        <f>P5+Q5+R5</f>
        <v>417166968</v>
      </c>
      <c r="T5" s="47">
        <f>S5*E5/1000</f>
        <v>9311166.72576</v>
      </c>
      <c r="U5" s="9">
        <v>1667167166</v>
      </c>
      <c r="V5" s="10">
        <v>74.97750000000001</v>
      </c>
      <c r="W5" s="132">
        <f>S5/U5</f>
        <v>0.250225038321082</v>
      </c>
      <c r="X5" s="10">
        <v>25.0225</v>
      </c>
      <c r="Y5" s="115"/>
      <c r="Z5" s="53"/>
      <c r="AA5" s="11"/>
      <c r="AB5" s="11"/>
      <c r="AC5" s="11"/>
      <c r="AD5" s="11"/>
      <c r="AE5" s="11"/>
      <c r="AF5" s="11"/>
      <c r="AG5" s="11"/>
      <c r="AH5" s="11"/>
    </row>
    <row r="6" ht="15" customHeight="1">
      <c r="A6" t="s" s="6">
        <v>560</v>
      </c>
      <c r="B6" t="s" s="6">
        <v>18</v>
      </c>
      <c r="C6" s="7">
        <v>21.83</v>
      </c>
      <c r="D6" s="7">
        <v>0</v>
      </c>
      <c r="E6" s="7">
        <v>21.83</v>
      </c>
      <c r="F6" s="7">
        <v>21.83</v>
      </c>
      <c r="G6" s="7">
        <v>21.83</v>
      </c>
      <c r="H6" s="133">
        <f>(1-W6)*C6+W6*E6</f>
        <v>21.83</v>
      </c>
      <c r="I6" s="8">
        <f>IF(H6&lt;16.28,N6,0)</f>
        <v>0</v>
      </c>
      <c r="J6" s="131">
        <f>H6*N6/1000</f>
        <v>5001897.15964</v>
      </c>
      <c r="K6" s="8">
        <f>IF(H6&lt;16.28,S6,0)</f>
        <v>0</v>
      </c>
      <c r="L6" s="131">
        <f>H6*S6/1000</f>
        <v>301572.89264</v>
      </c>
      <c r="M6" s="8">
        <f>IF(C6=E6,0,1)</f>
        <v>0</v>
      </c>
      <c r="N6" s="9">
        <v>229129508</v>
      </c>
      <c r="O6" s="9">
        <f>N6*C6/1000</f>
        <v>5001897.15964</v>
      </c>
      <c r="P6" s="9">
        <v>2165438</v>
      </c>
      <c r="Q6" s="9">
        <v>559954</v>
      </c>
      <c r="R6" s="9">
        <v>11089216</v>
      </c>
      <c r="S6" s="9">
        <f>P6+Q6+R6</f>
        <v>13814608</v>
      </c>
      <c r="T6" s="47">
        <f>S6*E6/1000</f>
        <v>301572.89264</v>
      </c>
      <c r="U6" s="9">
        <v>242944116</v>
      </c>
      <c r="V6" s="10">
        <v>94.3137</v>
      </c>
      <c r="W6" s="132">
        <f>S6/U6</f>
        <v>0.0568633158417387</v>
      </c>
      <c r="X6" s="10">
        <v>5.6863</v>
      </c>
      <c r="Y6" s="115"/>
      <c r="Z6" s="53"/>
      <c r="AA6" s="11"/>
      <c r="AB6" s="11"/>
      <c r="AC6" s="11"/>
      <c r="AD6" s="11"/>
      <c r="AE6" s="11"/>
      <c r="AF6" s="11"/>
      <c r="AG6" s="11"/>
      <c r="AH6" s="11"/>
    </row>
    <row r="7" ht="15" customHeight="1">
      <c r="A7" t="s" s="6">
        <v>276</v>
      </c>
      <c r="B7" t="s" s="6">
        <v>18</v>
      </c>
      <c r="C7" s="7">
        <v>21.51</v>
      </c>
      <c r="D7" s="7">
        <v>0</v>
      </c>
      <c r="E7" s="7">
        <v>21.51</v>
      </c>
      <c r="F7" s="7">
        <v>21.51</v>
      </c>
      <c r="G7" s="7">
        <v>21.51</v>
      </c>
      <c r="H7" s="133">
        <f>(1-W7)*C7+W7*E7</f>
        <v>21.51</v>
      </c>
      <c r="I7" s="8">
        <f>IF(H7&lt;16.28,N7,0)</f>
        <v>0</v>
      </c>
      <c r="J7" s="131">
        <f>H7*N7/1000</f>
        <v>1919447.001</v>
      </c>
      <c r="K7" s="8">
        <f>IF(H7&lt;16.28,S7,0)</f>
        <v>0</v>
      </c>
      <c r="L7" s="131">
        <f>H7*S7/1000</f>
        <v>256055.44869</v>
      </c>
      <c r="M7" s="8">
        <f>IF(C7=E7,0,1)</f>
        <v>0</v>
      </c>
      <c r="N7" s="9">
        <v>89235100</v>
      </c>
      <c r="O7" s="9">
        <f>N7*C7/1000</f>
        <v>1919447.001</v>
      </c>
      <c r="P7" s="9">
        <v>1385051</v>
      </c>
      <c r="Q7" s="9">
        <v>96300</v>
      </c>
      <c r="R7" s="9">
        <v>10422668</v>
      </c>
      <c r="S7" s="9">
        <f>P7+Q7+R7</f>
        <v>11904019</v>
      </c>
      <c r="T7" s="47">
        <f>S7*E7/1000</f>
        <v>256055.44869</v>
      </c>
      <c r="U7" s="9">
        <v>101139119</v>
      </c>
      <c r="V7" s="10">
        <v>88.23009999999999</v>
      </c>
      <c r="W7" s="132">
        <f>S7/U7</f>
        <v>0.117699453166089</v>
      </c>
      <c r="X7" s="10">
        <v>11.7699</v>
      </c>
      <c r="Y7" s="115"/>
      <c r="Z7" s="53"/>
      <c r="AA7" s="11"/>
      <c r="AB7" s="11"/>
      <c r="AC7" s="11"/>
      <c r="AD7" s="11"/>
      <c r="AE7" s="11"/>
      <c r="AF7" s="11"/>
      <c r="AG7" s="11"/>
      <c r="AH7" s="11"/>
    </row>
    <row r="8" ht="15" customHeight="1">
      <c r="A8" t="s" s="6">
        <v>32</v>
      </c>
      <c r="B8" t="s" s="6">
        <v>18</v>
      </c>
      <c r="C8" s="7">
        <v>21.27</v>
      </c>
      <c r="D8" s="7">
        <v>0</v>
      </c>
      <c r="E8" s="7">
        <v>21.27</v>
      </c>
      <c r="F8" s="7">
        <v>21.27</v>
      </c>
      <c r="G8" s="7">
        <v>21.27</v>
      </c>
      <c r="H8" s="133">
        <f>(1-W8)*C8+W8*E8</f>
        <v>21.27</v>
      </c>
      <c r="I8" s="8">
        <f>IF(H8&lt;16.28,N8,0)</f>
        <v>0</v>
      </c>
      <c r="J8" s="131">
        <f>H8*N8/1000</f>
        <v>52678186.01754</v>
      </c>
      <c r="K8" s="8">
        <f>IF(H8&lt;16.28,S8,0)</f>
        <v>0</v>
      </c>
      <c r="L8" s="131">
        <f>H8*S8/1000</f>
        <v>6527847.71841</v>
      </c>
      <c r="M8" s="8">
        <f>IF(C8=E8,0,1)</f>
        <v>0</v>
      </c>
      <c r="N8" s="9">
        <v>2476642502</v>
      </c>
      <c r="O8" s="9">
        <f>N8*C8/1000</f>
        <v>52678186.01754</v>
      </c>
      <c r="P8" s="9">
        <v>192174783</v>
      </c>
      <c r="Q8" s="9">
        <v>4768400</v>
      </c>
      <c r="R8" s="9">
        <v>109960800</v>
      </c>
      <c r="S8" s="9">
        <f>P8+Q8+R8</f>
        <v>306903983</v>
      </c>
      <c r="T8" s="47">
        <f>S8*E8/1000</f>
        <v>6527847.71841</v>
      </c>
      <c r="U8" s="9">
        <v>2783546485</v>
      </c>
      <c r="V8" s="10">
        <v>88.9744</v>
      </c>
      <c r="W8" s="132">
        <f>S8/U8</f>
        <v>0.110256460473661</v>
      </c>
      <c r="X8" s="10">
        <v>11.0256</v>
      </c>
      <c r="Y8" s="115"/>
      <c r="Z8" s="53"/>
      <c r="AA8" s="11"/>
      <c r="AB8" s="11"/>
      <c r="AC8" s="11"/>
      <c r="AD8" s="11"/>
      <c r="AE8" s="11"/>
      <c r="AF8" s="11"/>
      <c r="AG8" s="11"/>
      <c r="AH8" s="11"/>
    </row>
    <row r="9" ht="15" customHeight="1">
      <c r="A9" t="s" s="6">
        <v>640</v>
      </c>
      <c r="B9" t="s" s="6">
        <v>18</v>
      </c>
      <c r="C9" s="7">
        <v>21.07</v>
      </c>
      <c r="D9" s="7">
        <v>0</v>
      </c>
      <c r="E9" s="7">
        <v>21.07</v>
      </c>
      <c r="F9" s="7">
        <v>21.07</v>
      </c>
      <c r="G9" s="7">
        <v>21.07</v>
      </c>
      <c r="H9" s="133">
        <f>(1-W9)*C9+W9*E9</f>
        <v>21.07</v>
      </c>
      <c r="I9" s="8">
        <f>IF(H9&lt;16.28,N9,0)</f>
        <v>0</v>
      </c>
      <c r="J9" s="131">
        <f>H9*N9/1000</f>
        <v>1726913.6346</v>
      </c>
      <c r="K9" s="8">
        <f>IF(H9&lt;16.28,S9,0)</f>
        <v>0</v>
      </c>
      <c r="L9" s="131">
        <f>H9*S9/1000</f>
        <v>122141.86292</v>
      </c>
      <c r="M9" s="8">
        <f>IF(C9=E9,0,1)</f>
        <v>0</v>
      </c>
      <c r="N9" s="9">
        <v>81960780</v>
      </c>
      <c r="O9" s="9">
        <f>N9*C9/1000</f>
        <v>1726913.6346</v>
      </c>
      <c r="P9" s="9">
        <v>1273120</v>
      </c>
      <c r="Q9" s="9">
        <v>0</v>
      </c>
      <c r="R9" s="9">
        <v>4523836</v>
      </c>
      <c r="S9" s="9">
        <f>P9+Q9+R9</f>
        <v>5796956</v>
      </c>
      <c r="T9" s="47">
        <f>S9*E9/1000</f>
        <v>122141.86292</v>
      </c>
      <c r="U9" s="9">
        <v>87757736</v>
      </c>
      <c r="V9" s="10">
        <v>93.3944</v>
      </c>
      <c r="W9" s="132">
        <f>S9/U9</f>
        <v>0.06605635314019501</v>
      </c>
      <c r="X9" s="10">
        <v>6.6056</v>
      </c>
      <c r="Y9" s="115"/>
      <c r="Z9" s="53"/>
      <c r="AA9" s="11"/>
      <c r="AB9" s="11"/>
      <c r="AC9" s="11"/>
      <c r="AD9" s="11"/>
      <c r="AE9" s="11"/>
      <c r="AF9" s="11"/>
      <c r="AG9" s="11"/>
      <c r="AH9" s="11"/>
    </row>
    <row r="10" ht="15" customHeight="1">
      <c r="A10" t="s" s="6">
        <v>24</v>
      </c>
      <c r="B10" t="s" s="6">
        <v>18</v>
      </c>
      <c r="C10" s="7">
        <v>20.89</v>
      </c>
      <c r="D10" s="7">
        <v>0</v>
      </c>
      <c r="E10" s="7">
        <v>26.16</v>
      </c>
      <c r="F10" s="7">
        <v>26.16</v>
      </c>
      <c r="G10" s="7">
        <v>26.16</v>
      </c>
      <c r="H10" s="133">
        <f>(1-W10)*C10+W10*E10</f>
        <v>21.8033085575548</v>
      </c>
      <c r="I10" s="8">
        <f>IF(H10&lt;16.28,N10,0)</f>
        <v>0</v>
      </c>
      <c r="J10" s="131">
        <f>H10*N10/1000</f>
        <v>10293814.4477181</v>
      </c>
      <c r="K10" s="8">
        <f>IF(H10&lt;16.28,S10,0)</f>
        <v>0</v>
      </c>
      <c r="L10" s="131">
        <f>H10*S10/1000</f>
        <v>2157928.54490192</v>
      </c>
      <c r="M10" s="8">
        <f>IF(C10=E10,0,1)</f>
        <v>1</v>
      </c>
      <c r="N10" s="9">
        <v>472121670</v>
      </c>
      <c r="O10" s="9">
        <f>N10*C10/1000</f>
        <v>9862621.6863</v>
      </c>
      <c r="P10" s="9">
        <v>36646033</v>
      </c>
      <c r="Q10" s="9">
        <v>28288797</v>
      </c>
      <c r="R10" s="9">
        <v>34037697</v>
      </c>
      <c r="S10" s="9">
        <f>P10+Q10+R10</f>
        <v>98972527</v>
      </c>
      <c r="T10" s="47">
        <f>S10*E10/1000</f>
        <v>2589121.30632</v>
      </c>
      <c r="U10" s="9">
        <v>571094197</v>
      </c>
      <c r="V10" s="10">
        <v>82.66970000000001</v>
      </c>
      <c r="W10" s="132">
        <f>S10/U10</f>
        <v>0.173303331604331</v>
      </c>
      <c r="X10" s="10">
        <v>17.3303</v>
      </c>
      <c r="Y10" s="115"/>
      <c r="Z10" s="53"/>
      <c r="AA10" s="11"/>
      <c r="AB10" s="11"/>
      <c r="AC10" s="11"/>
      <c r="AD10" s="11"/>
      <c r="AE10" s="11"/>
      <c r="AF10" s="11"/>
      <c r="AG10" s="11"/>
      <c r="AH10" s="11"/>
    </row>
    <row r="11" ht="15" customHeight="1">
      <c r="A11" t="s" s="6">
        <v>156</v>
      </c>
      <c r="B11" t="s" s="6">
        <v>18</v>
      </c>
      <c r="C11" s="7">
        <v>20.74</v>
      </c>
      <c r="D11" s="7">
        <v>0</v>
      </c>
      <c r="E11" s="7">
        <v>20.74</v>
      </c>
      <c r="F11" s="7">
        <v>20.74</v>
      </c>
      <c r="G11" s="7">
        <v>20.74</v>
      </c>
      <c r="H11" s="133">
        <f>(1-W11)*C11+W11*E11</f>
        <v>20.74</v>
      </c>
      <c r="I11" s="8">
        <f>IF(H11&lt;16.28,N11,0)</f>
        <v>0</v>
      </c>
      <c r="J11" s="131">
        <f>H11*N11/1000</f>
        <v>11985078.9684</v>
      </c>
      <c r="K11" s="8">
        <f>IF(H11&lt;16.28,S11,0)</f>
        <v>0</v>
      </c>
      <c r="L11" s="131">
        <f>H11*S11/1000</f>
        <v>2196276.85948</v>
      </c>
      <c r="M11" s="8">
        <f>IF(C11=E11,0,1)</f>
        <v>0</v>
      </c>
      <c r="N11" s="9">
        <v>577872660</v>
      </c>
      <c r="O11" s="9">
        <f>N11*C11/1000</f>
        <v>11985078.9684</v>
      </c>
      <c r="P11" s="9">
        <v>29592322</v>
      </c>
      <c r="Q11" s="9">
        <v>49791700</v>
      </c>
      <c r="R11" s="9">
        <v>26511680</v>
      </c>
      <c r="S11" s="9">
        <f>P11+Q11+R11</f>
        <v>105895702</v>
      </c>
      <c r="T11" s="47">
        <f>S11*E11/1000</f>
        <v>2196276.85948</v>
      </c>
      <c r="U11" s="9">
        <v>683768362</v>
      </c>
      <c r="V11" s="10">
        <v>84.5129</v>
      </c>
      <c r="W11" s="132">
        <f>S11/U11</f>
        <v>0.154870725065808</v>
      </c>
      <c r="X11" s="10">
        <v>15.4871</v>
      </c>
      <c r="Y11" s="115"/>
      <c r="Z11" s="53"/>
      <c r="AA11" s="11"/>
      <c r="AB11" s="11"/>
      <c r="AC11" s="11"/>
      <c r="AD11" s="11"/>
      <c r="AE11" s="11"/>
      <c r="AF11" s="11"/>
      <c r="AG11" s="11"/>
      <c r="AH11" s="11"/>
    </row>
    <row r="12" ht="15" customHeight="1">
      <c r="A12" t="s" s="6">
        <v>122</v>
      </c>
      <c r="B12" t="s" s="6">
        <v>18</v>
      </c>
      <c r="C12" s="7">
        <v>20.73</v>
      </c>
      <c r="D12" s="7">
        <v>0</v>
      </c>
      <c r="E12" s="7">
        <v>20.73</v>
      </c>
      <c r="F12" s="7">
        <v>20.73</v>
      </c>
      <c r="G12" s="7">
        <v>20.73</v>
      </c>
      <c r="H12" s="133">
        <f>(1-W12)*C12+W12*E12</f>
        <v>20.73</v>
      </c>
      <c r="I12" s="8">
        <f>IF(H12&lt;16.28,N12,0)</f>
        <v>0</v>
      </c>
      <c r="J12" s="131">
        <f>H12*N12/1000</f>
        <v>2718690.51501</v>
      </c>
      <c r="K12" s="8">
        <f>IF(H12&lt;16.28,S12,0)</f>
        <v>0</v>
      </c>
      <c r="L12" s="131">
        <f>H12*S12/1000</f>
        <v>480502.30767</v>
      </c>
      <c r="M12" s="8">
        <f>IF(C12=E12,0,1)</f>
        <v>0</v>
      </c>
      <c r="N12" s="9">
        <v>131147637</v>
      </c>
      <c r="O12" s="9">
        <f>N12*C12/1000</f>
        <v>2718690.51501</v>
      </c>
      <c r="P12" s="9">
        <v>10399245</v>
      </c>
      <c r="Q12" s="9">
        <v>2130600</v>
      </c>
      <c r="R12" s="9">
        <v>10649234</v>
      </c>
      <c r="S12" s="9">
        <f>P12+Q12+R12</f>
        <v>23179079</v>
      </c>
      <c r="T12" s="47">
        <f>S12*E12/1000</f>
        <v>480502.30767</v>
      </c>
      <c r="U12" s="9">
        <v>154326716</v>
      </c>
      <c r="V12" s="10">
        <v>84.98050000000001</v>
      </c>
      <c r="W12" s="132">
        <f>S12/U12</f>
        <v>0.15019485673498</v>
      </c>
      <c r="X12" s="10">
        <v>15.0195</v>
      </c>
      <c r="Y12" s="115"/>
      <c r="Z12" s="53"/>
      <c r="AA12" s="11"/>
      <c r="AB12" s="11"/>
      <c r="AC12" s="11"/>
      <c r="AD12" s="11"/>
      <c r="AE12" s="11"/>
      <c r="AF12" s="11"/>
      <c r="AG12" s="11"/>
      <c r="AH12" s="11"/>
    </row>
    <row r="13" ht="15" customHeight="1">
      <c r="A13" t="s" s="6">
        <v>476</v>
      </c>
      <c r="B13" t="s" s="6">
        <v>18</v>
      </c>
      <c r="C13" s="7">
        <v>20.56</v>
      </c>
      <c r="D13" s="7">
        <v>0</v>
      </c>
      <c r="E13" s="7">
        <v>20.56</v>
      </c>
      <c r="F13" s="7">
        <v>20.56</v>
      </c>
      <c r="G13" s="7">
        <v>20.56</v>
      </c>
      <c r="H13" s="133">
        <f>(1-W13)*C13+W13*E13</f>
        <v>20.56</v>
      </c>
      <c r="I13" s="8">
        <f>IF(H13&lt;16.28,N13,0)</f>
        <v>0</v>
      </c>
      <c r="J13" s="131">
        <f>H13*N13/1000</f>
        <v>3770537.464</v>
      </c>
      <c r="K13" s="8">
        <f>IF(H13&lt;16.28,S13,0)</f>
        <v>0</v>
      </c>
      <c r="L13" s="131">
        <f>H13*S13/1000</f>
        <v>330719.936</v>
      </c>
      <c r="M13" s="8">
        <f>IF(C13=E13,0,1)</f>
        <v>0</v>
      </c>
      <c r="N13" s="9">
        <v>183391900</v>
      </c>
      <c r="O13" s="9">
        <f>N13*C13/1000</f>
        <v>3770537.464</v>
      </c>
      <c r="P13" s="9">
        <v>1932500</v>
      </c>
      <c r="Q13" s="9">
        <v>906000</v>
      </c>
      <c r="R13" s="9">
        <v>13247100</v>
      </c>
      <c r="S13" s="9">
        <f>P13+Q13+R13</f>
        <v>16085600</v>
      </c>
      <c r="T13" s="47">
        <f>S13*E13/1000</f>
        <v>330719.936</v>
      </c>
      <c r="U13" s="9">
        <v>199477500</v>
      </c>
      <c r="V13" s="10">
        <v>91.9361</v>
      </c>
      <c r="W13" s="132">
        <f>S13/U13</f>
        <v>0.0806386685215125</v>
      </c>
      <c r="X13" s="10">
        <v>8.0639</v>
      </c>
      <c r="Y13" s="115"/>
      <c r="Z13" s="53"/>
      <c r="AA13" s="11"/>
      <c r="AB13" s="11"/>
      <c r="AC13" s="11"/>
      <c r="AD13" s="11"/>
      <c r="AE13" s="11"/>
      <c r="AF13" s="11"/>
      <c r="AG13" s="11"/>
      <c r="AH13" s="11"/>
    </row>
    <row r="14" ht="15" customHeight="1">
      <c r="A14" t="s" s="6">
        <v>364</v>
      </c>
      <c r="B14" t="s" s="6">
        <v>18</v>
      </c>
      <c r="C14" s="7">
        <v>20.52</v>
      </c>
      <c r="D14" s="7">
        <v>0</v>
      </c>
      <c r="E14" s="7">
        <v>27.36</v>
      </c>
      <c r="F14" s="7">
        <v>27.36</v>
      </c>
      <c r="G14" s="7">
        <v>27.36</v>
      </c>
      <c r="H14" s="133">
        <f>(1-W14)*C14+W14*E14</f>
        <v>21.2029948847338</v>
      </c>
      <c r="I14" s="8">
        <f>IF(H14&lt;16.28,N14,0)</f>
        <v>0</v>
      </c>
      <c r="J14" s="131">
        <f>H14*N14/1000</f>
        <v>32671010.8516773</v>
      </c>
      <c r="K14" s="8">
        <f>IF(H14&lt;16.28,S14,0)</f>
        <v>0</v>
      </c>
      <c r="L14" s="131">
        <f>H14*S14/1000</f>
        <v>3624186.2517626</v>
      </c>
      <c r="M14" s="8">
        <f>IF(C14=E14,0,1)</f>
        <v>1</v>
      </c>
      <c r="N14" s="9">
        <v>1540867742</v>
      </c>
      <c r="O14" s="9">
        <f>N14*C14/1000</f>
        <v>31618606.06584</v>
      </c>
      <c r="P14" s="9">
        <v>83896539</v>
      </c>
      <c r="Q14" s="9">
        <v>39166400</v>
      </c>
      <c r="R14" s="9">
        <v>47865096</v>
      </c>
      <c r="S14" s="9">
        <f>P14+Q14+R14</f>
        <v>170928035</v>
      </c>
      <c r="T14" s="47">
        <f>S14*E14/1000</f>
        <v>4676591.0376</v>
      </c>
      <c r="U14" s="9">
        <v>1711795777</v>
      </c>
      <c r="V14" s="10">
        <v>90.0147</v>
      </c>
      <c r="W14" s="132">
        <f>S14/U14</f>
        <v>0.0998530533236618</v>
      </c>
      <c r="X14" s="10">
        <v>9.985300000000001</v>
      </c>
      <c r="Y14" s="115"/>
      <c r="Z14" s="53"/>
      <c r="AA14" s="11"/>
      <c r="AB14" s="11"/>
      <c r="AC14" s="11"/>
      <c r="AD14" s="11"/>
      <c r="AE14" s="11"/>
      <c r="AF14" s="11"/>
      <c r="AG14" s="11"/>
      <c r="AH14" s="11"/>
    </row>
    <row r="15" ht="15" customHeight="1">
      <c r="A15" t="s" s="6">
        <v>678</v>
      </c>
      <c r="B15" t="s" s="6">
        <v>18</v>
      </c>
      <c r="C15" s="7">
        <v>20.49</v>
      </c>
      <c r="D15" s="7">
        <v>0</v>
      </c>
      <c r="E15" s="7">
        <v>20.49</v>
      </c>
      <c r="F15" s="7">
        <v>20.49</v>
      </c>
      <c r="G15" s="7">
        <v>20.49</v>
      </c>
      <c r="H15" s="133">
        <f>(1-W15)*C15+W15*E15</f>
        <v>20.49</v>
      </c>
      <c r="I15" s="8">
        <f>IF(H15&lt;16.28,N15,0)</f>
        <v>0</v>
      </c>
      <c r="J15" s="131">
        <f>H15*N15/1000</f>
        <v>4837302.80448</v>
      </c>
      <c r="K15" s="8">
        <f>IF(H15&lt;16.28,S15,0)</f>
        <v>0</v>
      </c>
      <c r="L15" s="131">
        <f>H15*S15/1000</f>
        <v>268579.25229</v>
      </c>
      <c r="M15" s="8">
        <f>IF(C15=E15,0,1)</f>
        <v>0</v>
      </c>
      <c r="N15" s="9">
        <v>236081152</v>
      </c>
      <c r="O15" s="9">
        <f>N15*C15/1000</f>
        <v>4837302.80448</v>
      </c>
      <c r="P15" s="9">
        <v>6586478</v>
      </c>
      <c r="Q15" s="9">
        <v>1352233</v>
      </c>
      <c r="R15" s="9">
        <v>5169110</v>
      </c>
      <c r="S15" s="9">
        <f>P15+Q15+R15</f>
        <v>13107821</v>
      </c>
      <c r="T15" s="47">
        <f>S15*E15/1000</f>
        <v>268579.25229</v>
      </c>
      <c r="U15" s="9">
        <v>249188973</v>
      </c>
      <c r="V15" s="10">
        <v>94.7398</v>
      </c>
      <c r="W15" s="132">
        <f>S15/U15</f>
        <v>0.0526019303430413</v>
      </c>
      <c r="X15" s="10">
        <v>5.2602</v>
      </c>
      <c r="Y15" s="115"/>
      <c r="Z15" s="53"/>
      <c r="AA15" s="11"/>
      <c r="AB15" s="11"/>
      <c r="AC15" s="11"/>
      <c r="AD15" s="11"/>
      <c r="AE15" s="11"/>
      <c r="AF15" s="11"/>
      <c r="AG15" s="11"/>
      <c r="AH15" s="11"/>
    </row>
    <row r="16" ht="15" customHeight="1">
      <c r="A16" t="s" s="6">
        <v>694</v>
      </c>
      <c r="B16" t="s" s="6">
        <v>18</v>
      </c>
      <c r="C16" s="7">
        <v>20.49</v>
      </c>
      <c r="D16" s="7">
        <v>0</v>
      </c>
      <c r="E16" s="7">
        <v>20.49</v>
      </c>
      <c r="F16" s="7">
        <v>20.49</v>
      </c>
      <c r="G16" s="7">
        <v>20.49</v>
      </c>
      <c r="H16" s="133">
        <f>(1-W16)*C16+W16*E16</f>
        <v>20.49</v>
      </c>
      <c r="I16" s="134">
        <f>IF(H16&lt;16.28,N16,0)</f>
        <v>0</v>
      </c>
      <c r="J16" s="135">
        <f>H16*N16/1000</f>
        <v>37457601.12543</v>
      </c>
      <c r="K16" s="134">
        <f>IF(H16&lt;16.28,S16,0)</f>
        <v>0</v>
      </c>
      <c r="L16" s="135">
        <f>H16*S16/1000</f>
        <v>4826387.41266</v>
      </c>
      <c r="M16" s="134">
        <f>IF(C16=E16,0,1)</f>
        <v>0</v>
      </c>
      <c r="N16" s="9">
        <v>1828091807</v>
      </c>
      <c r="O16" s="9">
        <f>N16*C16/1000</f>
        <v>37457601.12543</v>
      </c>
      <c r="P16" s="9">
        <v>145779934</v>
      </c>
      <c r="Q16" s="9">
        <v>32728500</v>
      </c>
      <c r="R16" s="9">
        <v>57040000</v>
      </c>
      <c r="S16" s="9">
        <f>P16+Q16+R16</f>
        <v>235548434</v>
      </c>
      <c r="T16" s="47">
        <f>S16*E16/1000</f>
        <v>4826387.41266</v>
      </c>
      <c r="U16" s="9">
        <v>2063640241</v>
      </c>
      <c r="V16" s="10">
        <v>88.58580000000001</v>
      </c>
      <c r="W16" s="132">
        <f>S16/U16</f>
        <v>0.114142198489916</v>
      </c>
      <c r="X16" s="10">
        <v>11.4142</v>
      </c>
      <c r="Y16" s="115"/>
      <c r="Z16" s="53"/>
      <c r="AA16" s="11"/>
      <c r="AB16" s="11"/>
      <c r="AC16" s="11"/>
      <c r="AD16" s="11"/>
      <c r="AE16" s="11"/>
      <c r="AF16" s="11"/>
      <c r="AG16" s="11"/>
      <c r="AH16" s="11"/>
    </row>
    <row r="17" ht="15" customHeight="1">
      <c r="A17" t="s" s="6">
        <v>148</v>
      </c>
      <c r="B17" t="s" s="6">
        <v>18</v>
      </c>
      <c r="C17" s="7">
        <v>20.48</v>
      </c>
      <c r="D17" s="7">
        <v>0</v>
      </c>
      <c r="E17" s="7">
        <v>20.48</v>
      </c>
      <c r="F17" s="7">
        <v>20.48</v>
      </c>
      <c r="G17" s="7">
        <v>20.48</v>
      </c>
      <c r="H17" s="136">
        <f>(1-W17)*C17+W17*E17</f>
        <v>20.48</v>
      </c>
      <c r="I17" s="137">
        <f>IF(H17&lt;16.28,N17,0)</f>
        <v>0</v>
      </c>
      <c r="J17" s="138">
        <f>H17*N17/1000</f>
        <v>3315297.4848</v>
      </c>
      <c r="K17" s="137">
        <f>IF(H17&lt;16.28,S17,0)</f>
        <v>0</v>
      </c>
      <c r="L17" s="138">
        <f>H17*S17/1000</f>
        <v>619683.9424000001</v>
      </c>
      <c r="M17" s="137">
        <f>IF(C17=E17,0,1)</f>
        <v>0</v>
      </c>
      <c r="N17" s="139">
        <v>161879760</v>
      </c>
      <c r="O17" s="9">
        <f>N17*C17/1000</f>
        <v>3315297.4848</v>
      </c>
      <c r="P17" s="9">
        <v>5826805</v>
      </c>
      <c r="Q17" s="9">
        <v>3628500</v>
      </c>
      <c r="R17" s="9">
        <v>20802700</v>
      </c>
      <c r="S17" s="9">
        <f>P17+Q17+R17</f>
        <v>30258005</v>
      </c>
      <c r="T17" s="47">
        <f>S17*E17/1000</f>
        <v>619683.9424000001</v>
      </c>
      <c r="U17" s="9">
        <v>192137765</v>
      </c>
      <c r="V17" s="10">
        <v>84.25190000000001</v>
      </c>
      <c r="W17" s="132">
        <f>S17/U17</f>
        <v>0.157480779481327</v>
      </c>
      <c r="X17" s="10">
        <v>15.7481</v>
      </c>
      <c r="Y17" s="115"/>
      <c r="Z17" s="53"/>
      <c r="AA17" s="11"/>
      <c r="AB17" s="11"/>
      <c r="AC17" s="11"/>
      <c r="AD17" s="11"/>
      <c r="AE17" s="11"/>
      <c r="AF17" s="11"/>
      <c r="AG17" s="11"/>
      <c r="AH17" s="11"/>
    </row>
    <row r="18" ht="15" customHeight="1">
      <c r="A18" t="s" s="6">
        <v>186</v>
      </c>
      <c r="B18" t="s" s="6">
        <v>18</v>
      </c>
      <c r="C18" s="7">
        <v>20.29</v>
      </c>
      <c r="D18" s="7">
        <v>0</v>
      </c>
      <c r="E18" s="7">
        <v>20.29</v>
      </c>
      <c r="F18" s="7">
        <v>20.29</v>
      </c>
      <c r="G18" s="7">
        <v>20.29</v>
      </c>
      <c r="H18" s="133">
        <f>(1-W18)*C18+W18*E18</f>
        <v>20.29</v>
      </c>
      <c r="I18" s="140">
        <f>IF(H18&lt;16.28,N18,0)</f>
        <v>0</v>
      </c>
      <c r="J18" s="141">
        <f>H18*N18/1000</f>
        <v>37635382.99036</v>
      </c>
      <c r="K18" s="140">
        <f>IF(H18&lt;16.28,S18,0)</f>
        <v>0</v>
      </c>
      <c r="L18" s="141">
        <f>H18*S18/1000</f>
        <v>7745364.92364</v>
      </c>
      <c r="M18" s="140">
        <f>IF(C18=E18,0,1)</f>
        <v>0</v>
      </c>
      <c r="N18" s="9">
        <v>1854873484</v>
      </c>
      <c r="O18" s="9">
        <f>N18*C18/1000</f>
        <v>37635382.99036</v>
      </c>
      <c r="P18" s="9">
        <v>190201616</v>
      </c>
      <c r="Q18" s="9">
        <v>106312400</v>
      </c>
      <c r="R18" s="9">
        <v>85219100</v>
      </c>
      <c r="S18" s="9">
        <f>P18+Q18+R18</f>
        <v>381733116</v>
      </c>
      <c r="T18" s="47">
        <f>S18*E18/1000</f>
        <v>7745364.92364</v>
      </c>
      <c r="U18" s="9">
        <v>2236606600</v>
      </c>
      <c r="V18" s="10">
        <v>82.9325</v>
      </c>
      <c r="W18" s="132">
        <f>S18/U18</f>
        <v>0.170675127221747</v>
      </c>
      <c r="X18" s="10">
        <v>17.0675</v>
      </c>
      <c r="Y18" s="115"/>
      <c r="Z18" s="53"/>
      <c r="AA18" s="11"/>
      <c r="AB18" s="11"/>
      <c r="AC18" s="11"/>
      <c r="AD18" s="11"/>
      <c r="AE18" s="11"/>
      <c r="AF18" s="11"/>
      <c r="AG18" s="11"/>
      <c r="AH18" s="11"/>
    </row>
    <row r="19" ht="15" customHeight="1">
      <c r="A19" t="s" s="6">
        <v>338</v>
      </c>
      <c r="B19" t="s" s="6">
        <v>18</v>
      </c>
      <c r="C19" s="7">
        <v>19.99</v>
      </c>
      <c r="D19" s="7">
        <v>0</v>
      </c>
      <c r="E19" s="7">
        <v>19.99</v>
      </c>
      <c r="F19" s="7">
        <v>19.99</v>
      </c>
      <c r="G19" s="7">
        <v>19.99</v>
      </c>
      <c r="H19" s="133">
        <f>(1-W19)*C19+W19*E19</f>
        <v>19.99</v>
      </c>
      <c r="I19" s="8">
        <f>IF(H19&lt;16.28,N19,0)</f>
        <v>0</v>
      </c>
      <c r="J19" s="131">
        <f>H19*N19/1000</f>
        <v>37222858.72027</v>
      </c>
      <c r="K19" s="8">
        <f>IF(H19&lt;16.28,S19,0)</f>
        <v>0</v>
      </c>
      <c r="L19" s="131">
        <f>H19*S19/1000</f>
        <v>9483627.75403</v>
      </c>
      <c r="M19" s="8">
        <f>IF(C19=E19,0,1)</f>
        <v>0</v>
      </c>
      <c r="N19" s="9">
        <v>1862073973</v>
      </c>
      <c r="O19" s="9">
        <f>N19*C19/1000</f>
        <v>37222858.72027</v>
      </c>
      <c r="P19" s="9">
        <v>179568077</v>
      </c>
      <c r="Q19" s="9">
        <v>65291490</v>
      </c>
      <c r="R19" s="9">
        <v>229559030</v>
      </c>
      <c r="S19" s="9">
        <f>P19+Q19+R19</f>
        <v>474418597</v>
      </c>
      <c r="T19" s="47">
        <f>S19*E19/1000</f>
        <v>9483627.75403</v>
      </c>
      <c r="U19" s="9">
        <v>2336492570</v>
      </c>
      <c r="V19" s="10">
        <v>79.6953</v>
      </c>
      <c r="W19" s="132">
        <f>S19/U19</f>
        <v>0.203047338173217</v>
      </c>
      <c r="X19" s="10">
        <v>20.3047</v>
      </c>
      <c r="Y19" s="115"/>
      <c r="Z19" s="53"/>
      <c r="AA19" s="11"/>
      <c r="AB19" s="11"/>
      <c r="AC19" s="11"/>
      <c r="AD19" s="11"/>
      <c r="AE19" s="11"/>
      <c r="AF19" s="11"/>
      <c r="AG19" s="11"/>
      <c r="AH19" s="11"/>
    </row>
    <row r="20" ht="15" customHeight="1">
      <c r="A20" t="s" s="6">
        <v>490</v>
      </c>
      <c r="B20" t="s" s="6">
        <v>18</v>
      </c>
      <c r="C20" s="7">
        <v>19.95</v>
      </c>
      <c r="D20" s="7">
        <v>0</v>
      </c>
      <c r="E20" s="7">
        <v>19.95</v>
      </c>
      <c r="F20" s="7">
        <v>19.95</v>
      </c>
      <c r="G20" s="7">
        <v>19.95</v>
      </c>
      <c r="H20" s="133">
        <f>(1-W20)*C20+W20*E20</f>
        <v>19.95</v>
      </c>
      <c r="I20" s="8">
        <f>IF(H20&lt;16.28,N20,0)</f>
        <v>0</v>
      </c>
      <c r="J20" s="131">
        <f>H20*N20/1000</f>
        <v>1549326.63585</v>
      </c>
      <c r="K20" s="8">
        <f>IF(H20&lt;16.28,S20,0)</f>
        <v>0</v>
      </c>
      <c r="L20" s="131">
        <f>H20*S20/1000</f>
        <v>701010.70095</v>
      </c>
      <c r="M20" s="8">
        <f>IF(C20=E20,0,1)</f>
        <v>0</v>
      </c>
      <c r="N20" s="9">
        <v>77660483</v>
      </c>
      <c r="O20" s="9">
        <f>N20*C20/1000</f>
        <v>1549326.63585</v>
      </c>
      <c r="P20" s="9">
        <v>8010702</v>
      </c>
      <c r="Q20" s="9">
        <v>1503200</v>
      </c>
      <c r="R20" s="9">
        <v>25624479</v>
      </c>
      <c r="S20" s="9">
        <f>P20+Q20+R20</f>
        <v>35138381</v>
      </c>
      <c r="T20" s="47">
        <f>S20*E20/1000</f>
        <v>701010.70095</v>
      </c>
      <c r="U20" s="9">
        <v>112798864</v>
      </c>
      <c r="V20" s="10">
        <v>68.8486</v>
      </c>
      <c r="W20" s="132">
        <f>S20/U20</f>
        <v>0.311513607087391</v>
      </c>
      <c r="X20" s="10">
        <v>31.1514</v>
      </c>
      <c r="Y20" s="115"/>
      <c r="Z20" s="53"/>
      <c r="AA20" s="11"/>
      <c r="AB20" s="11"/>
      <c r="AC20" s="11"/>
      <c r="AD20" s="11"/>
      <c r="AE20" s="11"/>
      <c r="AF20" s="11"/>
      <c r="AG20" s="11"/>
      <c r="AH20" s="11"/>
    </row>
    <row r="21" ht="15" customHeight="1">
      <c r="A21" t="s" s="6">
        <v>528</v>
      </c>
      <c r="B21" t="s" s="6">
        <v>18</v>
      </c>
      <c r="C21" s="7">
        <v>19.9</v>
      </c>
      <c r="D21" s="7">
        <v>0</v>
      </c>
      <c r="E21" s="7">
        <v>19.9</v>
      </c>
      <c r="F21" s="7">
        <v>19.9</v>
      </c>
      <c r="G21" s="7">
        <v>19.9</v>
      </c>
      <c r="H21" s="133">
        <f>(1-W21)*C21+W21*E21</f>
        <v>19.9</v>
      </c>
      <c r="I21" s="8">
        <f>IF(H21&lt;16.28,N21,0)</f>
        <v>0</v>
      </c>
      <c r="J21" s="131">
        <f>H21*N21/1000</f>
        <v>3008479.2936</v>
      </c>
      <c r="K21" s="8">
        <f>IF(H21&lt;16.28,S21,0)</f>
        <v>0</v>
      </c>
      <c r="L21" s="131">
        <f>H21*S21/1000</f>
        <v>597916.1761</v>
      </c>
      <c r="M21" s="8">
        <f>IF(C21=E21,0,1)</f>
        <v>0</v>
      </c>
      <c r="N21" s="9">
        <v>151179864</v>
      </c>
      <c r="O21" s="9">
        <f>N21*C21/1000</f>
        <v>3008479.2936</v>
      </c>
      <c r="P21" s="9">
        <v>4779014</v>
      </c>
      <c r="Q21" s="9">
        <v>9668700</v>
      </c>
      <c r="R21" s="9">
        <v>15598325</v>
      </c>
      <c r="S21" s="9">
        <f>P21+Q21+R21</f>
        <v>30046039</v>
      </c>
      <c r="T21" s="47">
        <f>S21*E21/1000</f>
        <v>597916.1761</v>
      </c>
      <c r="U21" s="9">
        <v>181225903</v>
      </c>
      <c r="V21" s="10">
        <v>83.4207</v>
      </c>
      <c r="W21" s="132">
        <f>S21/U21</f>
        <v>0.165793291701794</v>
      </c>
      <c r="X21" s="10">
        <v>16.5793</v>
      </c>
      <c r="Y21" s="115"/>
      <c r="Z21" s="53"/>
      <c r="AA21" s="11"/>
      <c r="AB21" s="11"/>
      <c r="AC21" s="11"/>
      <c r="AD21" s="11"/>
      <c r="AE21" s="11"/>
      <c r="AF21" s="11"/>
      <c r="AG21" s="11"/>
      <c r="AH21" s="11"/>
    </row>
    <row r="22" ht="15" customHeight="1">
      <c r="A22" t="s" s="6">
        <v>84</v>
      </c>
      <c r="B22" t="s" s="6">
        <v>18</v>
      </c>
      <c r="C22" s="7">
        <v>19.87</v>
      </c>
      <c r="D22" s="7">
        <v>0</v>
      </c>
      <c r="E22" s="7">
        <v>19.87</v>
      </c>
      <c r="F22" s="7">
        <v>19.87</v>
      </c>
      <c r="G22" s="7">
        <v>19.87</v>
      </c>
      <c r="H22" s="142">
        <f>(1-W22)*C22+W22*E22</f>
        <v>19.87</v>
      </c>
      <c r="I22" s="8">
        <f>IF(H22&lt;16.28,N22,0)</f>
        <v>0</v>
      </c>
      <c r="J22" s="131">
        <f>H22*N22/1000</f>
        <v>22648722.03765</v>
      </c>
      <c r="K22" s="8">
        <f>IF(H22&lt;16.28,S22,0)</f>
        <v>0</v>
      </c>
      <c r="L22" s="131">
        <f>H22*S22/1000</f>
        <v>1483156.11195</v>
      </c>
      <c r="M22" s="8">
        <f>IF(C22=E22,0,1)</f>
        <v>0</v>
      </c>
      <c r="N22" s="9">
        <v>1139845095</v>
      </c>
      <c r="O22" s="9">
        <f>N22*C22/1000</f>
        <v>22648722.03765</v>
      </c>
      <c r="P22" s="9">
        <v>38367305</v>
      </c>
      <c r="Q22" s="9">
        <v>11622700</v>
      </c>
      <c r="R22" s="9">
        <v>24652980</v>
      </c>
      <c r="S22" s="9">
        <f>P22+Q22+R22</f>
        <v>74642985</v>
      </c>
      <c r="T22" s="47">
        <f>S22*E22/1000</f>
        <v>1483156.11195</v>
      </c>
      <c r="U22" s="9">
        <v>1214488080</v>
      </c>
      <c r="V22" s="10">
        <v>93.854</v>
      </c>
      <c r="W22" s="132">
        <f>S22/U22</f>
        <v>0.0614604508921981</v>
      </c>
      <c r="X22" s="10">
        <v>6.146</v>
      </c>
      <c r="Y22" s="115"/>
      <c r="Z22" s="53"/>
      <c r="AA22" s="11"/>
      <c r="AB22" s="11"/>
      <c r="AC22" s="11"/>
      <c r="AD22" s="11"/>
      <c r="AE22" s="11"/>
      <c r="AF22" s="11"/>
      <c r="AG22" s="11"/>
      <c r="AH22" s="11"/>
    </row>
    <row r="23" ht="15" customHeight="1">
      <c r="A23" t="s" s="6">
        <v>470</v>
      </c>
      <c r="B23" t="s" s="6">
        <v>18</v>
      </c>
      <c r="C23" s="7">
        <v>19.83</v>
      </c>
      <c r="D23" s="7">
        <v>0</v>
      </c>
      <c r="E23" s="7">
        <v>19.83</v>
      </c>
      <c r="F23" s="7">
        <v>19.83</v>
      </c>
      <c r="G23" s="7">
        <v>19.83</v>
      </c>
      <c r="H23" s="7">
        <f>(1-W23)*C23+W23*E23</f>
        <v>19.83</v>
      </c>
      <c r="I23" s="8">
        <f>IF(H23&lt;16.28,N23,0)</f>
        <v>0</v>
      </c>
      <c r="J23" s="131">
        <f>H23*N23/1000</f>
        <v>17865068.08467</v>
      </c>
      <c r="K23" s="8">
        <f>IF(H23&lt;16.28,S23,0)</f>
        <v>0</v>
      </c>
      <c r="L23" s="131">
        <f>H23*S23/1000</f>
        <v>3608443.36632</v>
      </c>
      <c r="M23" s="8">
        <f>IF(C23=E23,0,1)</f>
        <v>0</v>
      </c>
      <c r="N23" s="9">
        <v>900911149</v>
      </c>
      <c r="O23" s="9">
        <f>N23*C23/1000</f>
        <v>17865068.08467</v>
      </c>
      <c r="P23" s="9">
        <v>66654249</v>
      </c>
      <c r="Q23" s="9">
        <v>45825500</v>
      </c>
      <c r="R23" s="9">
        <v>69489155</v>
      </c>
      <c r="S23" s="9">
        <f>P23+Q23+R23</f>
        <v>181968904</v>
      </c>
      <c r="T23" s="47">
        <f>S23*E23/1000</f>
        <v>3608443.36632</v>
      </c>
      <c r="U23" s="9">
        <v>1082880053</v>
      </c>
      <c r="V23" s="10">
        <v>83.19580000000001</v>
      </c>
      <c r="W23" s="132">
        <f>S23/U23</f>
        <v>0.168041606728165</v>
      </c>
      <c r="X23" s="10">
        <v>16.8042</v>
      </c>
      <c r="Y23" s="115"/>
      <c r="Z23" s="53"/>
      <c r="AA23" s="11"/>
      <c r="AB23" s="11"/>
      <c r="AC23" s="11"/>
      <c r="AD23" s="11"/>
      <c r="AE23" s="11"/>
      <c r="AF23" s="11"/>
      <c r="AG23" s="11"/>
      <c r="AH23" s="11"/>
    </row>
    <row r="24" ht="15" customHeight="1">
      <c r="A24" t="s" s="6">
        <v>548</v>
      </c>
      <c r="B24" t="s" s="6">
        <v>18</v>
      </c>
      <c r="C24" s="7">
        <v>19.75</v>
      </c>
      <c r="D24" s="7">
        <v>0</v>
      </c>
      <c r="E24" s="7">
        <v>19.75</v>
      </c>
      <c r="F24" s="7">
        <v>19.75</v>
      </c>
      <c r="G24" s="7">
        <v>19.75</v>
      </c>
      <c r="H24" s="7">
        <f>(1-W24)*C24+W24*E24</f>
        <v>19.75</v>
      </c>
      <c r="I24" s="8">
        <f>IF(H24&lt;16.28,N24,0)</f>
        <v>0</v>
      </c>
      <c r="J24" s="131">
        <f>H24*N24/1000</f>
        <v>71188672.76000001</v>
      </c>
      <c r="K24" s="8">
        <f>IF(H24&lt;16.28,S24,0)</f>
        <v>0</v>
      </c>
      <c r="L24" s="131">
        <f>H24*S24/1000</f>
        <v>6927317.4375</v>
      </c>
      <c r="M24" s="8">
        <f>IF(C24=E24,0,1)</f>
        <v>0</v>
      </c>
      <c r="N24" s="9">
        <v>3604489760</v>
      </c>
      <c r="O24" s="9">
        <f>N24*C24/1000</f>
        <v>71188672.76000001</v>
      </c>
      <c r="P24" s="9">
        <v>171415840</v>
      </c>
      <c r="Q24" s="9">
        <v>60789000</v>
      </c>
      <c r="R24" s="9">
        <v>118545410</v>
      </c>
      <c r="S24" s="9">
        <f>P24+Q24+R24</f>
        <v>350750250</v>
      </c>
      <c r="T24" s="47">
        <f>S24*E24/1000</f>
        <v>6927317.4375</v>
      </c>
      <c r="U24" s="9">
        <v>3955240010</v>
      </c>
      <c r="V24" s="10">
        <v>91.13200000000001</v>
      </c>
      <c r="W24" s="132">
        <f>S24/U24</f>
        <v>0.0886798902502</v>
      </c>
      <c r="X24" s="10">
        <v>8.868</v>
      </c>
      <c r="Y24" s="115"/>
      <c r="Z24" s="53"/>
      <c r="AA24" s="11"/>
      <c r="AB24" s="11"/>
      <c r="AC24" s="11"/>
      <c r="AD24" s="11"/>
      <c r="AE24" s="11"/>
      <c r="AF24" s="11"/>
      <c r="AG24" s="11"/>
      <c r="AH24" s="11"/>
    </row>
    <row r="25" ht="15" customHeight="1">
      <c r="A25" t="s" s="6">
        <v>656</v>
      </c>
      <c r="B25" t="s" s="6">
        <v>18</v>
      </c>
      <c r="C25" s="7">
        <v>19.58</v>
      </c>
      <c r="D25" s="7">
        <v>0</v>
      </c>
      <c r="E25" s="7">
        <v>19.58</v>
      </c>
      <c r="F25" s="7">
        <v>19.58</v>
      </c>
      <c r="G25" s="7">
        <v>19.58</v>
      </c>
      <c r="H25" s="7">
        <f>(1-W25)*C25+W25*E25</f>
        <v>19.58</v>
      </c>
      <c r="I25" s="8">
        <f>IF(H25&lt;16.28,N25,0)</f>
        <v>0</v>
      </c>
      <c r="J25" s="131">
        <f>H25*N25/1000</f>
        <v>18620881.9236</v>
      </c>
      <c r="K25" s="8">
        <f>IF(H25&lt;16.28,S25,0)</f>
        <v>0</v>
      </c>
      <c r="L25" s="131">
        <f>H25*S25/1000</f>
        <v>376263.00558</v>
      </c>
      <c r="M25" s="8">
        <f>IF(C25=E25,0,1)</f>
        <v>0</v>
      </c>
      <c r="N25" s="9">
        <v>951015420</v>
      </c>
      <c r="O25" s="9">
        <f>N25*C25/1000</f>
        <v>18620881.9236</v>
      </c>
      <c r="P25" s="9">
        <v>10352707</v>
      </c>
      <c r="Q25" s="9">
        <v>1150100</v>
      </c>
      <c r="R25" s="9">
        <v>7713894</v>
      </c>
      <c r="S25" s="9">
        <f>P25+Q25+R25</f>
        <v>19216701</v>
      </c>
      <c r="T25" s="47">
        <f>S25*E25/1000</f>
        <v>376263.00558</v>
      </c>
      <c r="U25" s="9">
        <v>970232121</v>
      </c>
      <c r="V25" s="10">
        <v>98.0194</v>
      </c>
      <c r="W25" s="132">
        <f>S25/U25</f>
        <v>0.0198062923130124</v>
      </c>
      <c r="X25" s="10">
        <v>1.9806</v>
      </c>
      <c r="Y25" s="115"/>
      <c r="Z25" s="53"/>
      <c r="AA25" s="11"/>
      <c r="AB25" s="11"/>
      <c r="AC25" s="11"/>
      <c r="AD25" s="11"/>
      <c r="AE25" s="11"/>
      <c r="AF25" s="11"/>
      <c r="AG25" s="11"/>
      <c r="AH25" s="11"/>
    </row>
    <row r="26" ht="15" customHeight="1">
      <c r="A26" t="s" s="6">
        <v>588</v>
      </c>
      <c r="B26" t="s" s="6">
        <v>18</v>
      </c>
      <c r="C26" s="7">
        <v>19.56</v>
      </c>
      <c r="D26" s="7">
        <v>0</v>
      </c>
      <c r="E26" s="7">
        <v>19.56</v>
      </c>
      <c r="F26" s="7">
        <v>19.56</v>
      </c>
      <c r="G26" s="7">
        <v>19.56</v>
      </c>
      <c r="H26" s="7">
        <f>(1-W26)*C26+W26*E26</f>
        <v>19.56</v>
      </c>
      <c r="I26" s="8">
        <f>IF(H26&lt;16.28,N26,0)</f>
        <v>0</v>
      </c>
      <c r="J26" s="131">
        <f>H26*N26/1000</f>
        <v>27523044.84192</v>
      </c>
      <c r="K26" s="8">
        <f>IF(H26&lt;16.28,S26,0)</f>
        <v>0</v>
      </c>
      <c r="L26" s="131">
        <f>H26*S26/1000</f>
        <v>2037167.72124</v>
      </c>
      <c r="M26" s="8">
        <f>IF(C26=E26,0,1)</f>
        <v>0</v>
      </c>
      <c r="N26" s="9">
        <v>1407108632</v>
      </c>
      <c r="O26" s="9">
        <f>N26*C26/1000</f>
        <v>27523044.84192</v>
      </c>
      <c r="P26" s="9">
        <v>55941003</v>
      </c>
      <c r="Q26" s="9">
        <v>26073700</v>
      </c>
      <c r="R26" s="9">
        <v>22134976</v>
      </c>
      <c r="S26" s="9">
        <f>P26+Q26+R26</f>
        <v>104149679</v>
      </c>
      <c r="T26" s="47">
        <f>S26*E26/1000</f>
        <v>2037167.72124</v>
      </c>
      <c r="U26" s="9">
        <v>1511258311</v>
      </c>
      <c r="V26" s="10">
        <v>93.1084</v>
      </c>
      <c r="W26" s="132">
        <f>S26/U26</f>
        <v>0.068915868479879</v>
      </c>
      <c r="X26" s="10">
        <v>6.8916</v>
      </c>
      <c r="Y26" s="115"/>
      <c r="Z26" s="53"/>
      <c r="AA26" s="11"/>
      <c r="AB26" s="11"/>
      <c r="AC26" s="11"/>
      <c r="AD26" s="11"/>
      <c r="AE26" s="11"/>
      <c r="AF26" s="11"/>
      <c r="AG26" s="11"/>
      <c r="AH26" s="11"/>
    </row>
    <row r="27" ht="15" customHeight="1">
      <c r="A27" t="s" s="6">
        <v>20</v>
      </c>
      <c r="B27" t="s" s="6">
        <v>18</v>
      </c>
      <c r="C27" s="7">
        <v>19.45</v>
      </c>
      <c r="D27" s="7">
        <v>0</v>
      </c>
      <c r="E27" s="7">
        <v>19.45</v>
      </c>
      <c r="F27" s="7">
        <v>19.45</v>
      </c>
      <c r="G27" s="7">
        <v>19.45</v>
      </c>
      <c r="H27" s="7">
        <f>(1-W27)*C27+W27*E27</f>
        <v>19.45</v>
      </c>
      <c r="I27" s="8">
        <f>IF(H27&lt;16.28,N27,0)</f>
        <v>0</v>
      </c>
      <c r="J27" s="131">
        <f>H27*N27/1000</f>
        <v>88630056.43745001</v>
      </c>
      <c r="K27" s="8">
        <f>IF(H27&lt;16.28,S27,0)</f>
        <v>0</v>
      </c>
      <c r="L27" s="131">
        <f>H27*S27/1000</f>
        <v>10626060.8502</v>
      </c>
      <c r="M27" s="8">
        <f>IF(C27=E27,0,1)</f>
        <v>0</v>
      </c>
      <c r="N27" s="9">
        <v>4556815241</v>
      </c>
      <c r="O27" s="9">
        <f>N27*C27/1000</f>
        <v>88630056.43745001</v>
      </c>
      <c r="P27" s="9">
        <v>342153211</v>
      </c>
      <c r="Q27" s="9">
        <v>102130400</v>
      </c>
      <c r="R27" s="9">
        <v>102043425</v>
      </c>
      <c r="S27" s="9">
        <f>P27+Q27+R27</f>
        <v>546327036</v>
      </c>
      <c r="T27" s="47">
        <f>S27*E27/1000</f>
        <v>10626060.8502</v>
      </c>
      <c r="U27" s="9">
        <v>5103142277</v>
      </c>
      <c r="V27" s="10">
        <v>89.29430000000001</v>
      </c>
      <c r="W27" s="132">
        <f>S27/U27</f>
        <v>0.107056986920061</v>
      </c>
      <c r="X27" s="10">
        <v>10.7057</v>
      </c>
      <c r="Y27" s="115"/>
      <c r="Z27" s="53"/>
      <c r="AA27" s="11"/>
      <c r="AB27" s="11"/>
      <c r="AC27" s="11"/>
      <c r="AD27" s="11"/>
      <c r="AE27" s="11"/>
      <c r="AF27" s="11"/>
      <c r="AG27" s="11"/>
      <c r="AH27" s="11"/>
    </row>
    <row r="28" ht="15" customHeight="1">
      <c r="A28" t="s" s="6">
        <v>310</v>
      </c>
      <c r="B28" t="s" s="6">
        <v>18</v>
      </c>
      <c r="C28" s="7">
        <v>19.45</v>
      </c>
      <c r="D28" s="7">
        <v>0</v>
      </c>
      <c r="E28" s="7">
        <v>19.45</v>
      </c>
      <c r="F28" s="7">
        <v>19.45</v>
      </c>
      <c r="G28" s="7">
        <v>19.45</v>
      </c>
      <c r="H28" s="7">
        <f>(1-W28)*C28+W28*E28</f>
        <v>19.45</v>
      </c>
      <c r="I28" s="8">
        <f>IF(H28&lt;16.28,N28,0)</f>
        <v>0</v>
      </c>
      <c r="J28" s="131">
        <f>H28*N28/1000</f>
        <v>18555250.4414</v>
      </c>
      <c r="K28" s="8">
        <f>IF(H28&lt;16.28,S28,0)</f>
        <v>0</v>
      </c>
      <c r="L28" s="131">
        <f>H28*S28/1000</f>
        <v>3107149.34505</v>
      </c>
      <c r="M28" s="8">
        <f>IF(C28=E28,0,1)</f>
        <v>0</v>
      </c>
      <c r="N28" s="9">
        <v>953997452</v>
      </c>
      <c r="O28" s="9">
        <f>N28*C28/1000</f>
        <v>18555250.4414</v>
      </c>
      <c r="P28" s="9">
        <v>88016232</v>
      </c>
      <c r="Q28" s="9">
        <v>38822617</v>
      </c>
      <c r="R28" s="9">
        <v>32911760</v>
      </c>
      <c r="S28" s="9">
        <f>P28+Q28+R28</f>
        <v>159750609</v>
      </c>
      <c r="T28" s="47">
        <f>S28*E28/1000</f>
        <v>3107149.34505</v>
      </c>
      <c r="U28" s="9">
        <v>1113748061</v>
      </c>
      <c r="V28" s="10">
        <v>85.65649999999999</v>
      </c>
      <c r="W28" s="132">
        <f>S28/U28</f>
        <v>0.143435139951278</v>
      </c>
      <c r="X28" s="10">
        <v>14.3435</v>
      </c>
      <c r="Y28" s="115"/>
      <c r="Z28" s="53"/>
      <c r="AA28" s="11"/>
      <c r="AB28" s="11"/>
      <c r="AC28" s="11"/>
      <c r="AD28" s="11"/>
      <c r="AE28" s="11"/>
      <c r="AF28" s="11"/>
      <c r="AG28" s="11"/>
      <c r="AH28" s="11"/>
    </row>
    <row r="29" ht="15" customHeight="1">
      <c r="A29" t="s" s="6">
        <v>696</v>
      </c>
      <c r="B29" t="s" s="6">
        <v>18</v>
      </c>
      <c r="C29" s="7">
        <v>19.44</v>
      </c>
      <c r="D29" s="7">
        <v>0</v>
      </c>
      <c r="E29" s="7">
        <v>19.44</v>
      </c>
      <c r="F29" s="7">
        <v>19.44</v>
      </c>
      <c r="G29" s="7">
        <v>19.44</v>
      </c>
      <c r="H29" s="7">
        <f>(1-W29)*C29+W29*E29</f>
        <v>19.44</v>
      </c>
      <c r="I29" s="8">
        <f>IF(H29&lt;16.28,N29,0)</f>
        <v>0</v>
      </c>
      <c r="J29" s="131">
        <f>H29*N29/1000</f>
        <v>6195908.07144</v>
      </c>
      <c r="K29" s="8">
        <f>IF(H29&lt;16.28,S29,0)</f>
        <v>0</v>
      </c>
      <c r="L29" s="131">
        <f>H29*S29/1000</f>
        <v>660895.7508</v>
      </c>
      <c r="M29" s="8">
        <f>IF(C29=E29,0,1)</f>
        <v>0</v>
      </c>
      <c r="N29" s="9">
        <v>318719551</v>
      </c>
      <c r="O29" s="9">
        <f>N29*C29/1000</f>
        <v>6195908.07144</v>
      </c>
      <c r="P29" s="9">
        <v>18884216</v>
      </c>
      <c r="Q29" s="9">
        <v>3044972</v>
      </c>
      <c r="R29" s="9">
        <v>12067507</v>
      </c>
      <c r="S29" s="9">
        <f>P29+Q29+R29</f>
        <v>33996695</v>
      </c>
      <c r="T29" s="47">
        <f>S29*E29/1000</f>
        <v>660895.7508</v>
      </c>
      <c r="U29" s="9">
        <v>352716246</v>
      </c>
      <c r="V29" s="10">
        <v>90.36150000000001</v>
      </c>
      <c r="W29" s="132">
        <f>S29/U29</f>
        <v>0.0963853958686099</v>
      </c>
      <c r="X29" s="10">
        <v>9.638500000000001</v>
      </c>
      <c r="Y29" s="115"/>
      <c r="Z29" s="53"/>
      <c r="AA29" s="11"/>
      <c r="AB29" s="11"/>
      <c r="AC29" s="11"/>
      <c r="AD29" s="11"/>
      <c r="AE29" s="11"/>
      <c r="AF29" s="11"/>
      <c r="AG29" s="11"/>
      <c r="AH29" s="11"/>
    </row>
    <row r="30" ht="15" customHeight="1">
      <c r="A30" t="s" s="6">
        <v>634</v>
      </c>
      <c r="B30" t="s" s="6">
        <v>18</v>
      </c>
      <c r="C30" s="7">
        <v>19.34</v>
      </c>
      <c r="D30" s="7">
        <v>0</v>
      </c>
      <c r="E30" s="7">
        <v>19.34</v>
      </c>
      <c r="F30" s="7">
        <v>19.34</v>
      </c>
      <c r="G30" s="7">
        <v>19.34</v>
      </c>
      <c r="H30" s="7">
        <f>(1-W30)*C30+W30*E30</f>
        <v>19.34</v>
      </c>
      <c r="I30" s="8">
        <f>IF(H30&lt;16.28,N30,0)</f>
        <v>0</v>
      </c>
      <c r="J30" s="131">
        <f>H30*N30/1000</f>
        <v>13956964.79882</v>
      </c>
      <c r="K30" s="8">
        <f>IF(H30&lt;16.28,S30,0)</f>
        <v>0</v>
      </c>
      <c r="L30" s="131">
        <f>H30*S30/1000</f>
        <v>2502019.26186</v>
      </c>
      <c r="M30" s="8">
        <f>IF(C30=E30,0,1)</f>
        <v>0</v>
      </c>
      <c r="N30" s="9">
        <v>721663123</v>
      </c>
      <c r="O30" s="9">
        <f>N30*C30/1000</f>
        <v>13956964.79882</v>
      </c>
      <c r="P30" s="9">
        <v>79522737</v>
      </c>
      <c r="Q30" s="9">
        <v>25321800</v>
      </c>
      <c r="R30" s="9">
        <v>24525642</v>
      </c>
      <c r="S30" s="9">
        <f>P30+Q30+R30</f>
        <v>129370179</v>
      </c>
      <c r="T30" s="47">
        <f>S30*E30/1000</f>
        <v>2502019.26186</v>
      </c>
      <c r="U30" s="9">
        <v>851033302</v>
      </c>
      <c r="V30" s="10">
        <v>84.7985</v>
      </c>
      <c r="W30" s="132">
        <f>S30/U30</f>
        <v>0.152015413140672</v>
      </c>
      <c r="X30" s="10">
        <v>15.2015</v>
      </c>
      <c r="Y30" s="115"/>
      <c r="Z30" s="53"/>
      <c r="AA30" s="11"/>
      <c r="AB30" s="11"/>
      <c r="AC30" s="11"/>
      <c r="AD30" s="11"/>
      <c r="AE30" s="11"/>
      <c r="AF30" s="11"/>
      <c r="AG30" s="11"/>
      <c r="AH30" s="11"/>
    </row>
    <row r="31" ht="15" customHeight="1">
      <c r="A31" t="s" s="6">
        <v>290</v>
      </c>
      <c r="B31" t="s" s="6">
        <v>18</v>
      </c>
      <c r="C31" s="7">
        <v>19.26</v>
      </c>
      <c r="D31" s="7">
        <v>0</v>
      </c>
      <c r="E31" s="7">
        <v>40.6</v>
      </c>
      <c r="F31" s="7">
        <v>40.6</v>
      </c>
      <c r="G31" s="7">
        <v>40.6</v>
      </c>
      <c r="H31" s="7">
        <f>(1-W31)*C31+W31*E31</f>
        <v>24.3439085933731</v>
      </c>
      <c r="I31" s="8">
        <f>IF(H31&lt;16.28,N31,0)</f>
        <v>0</v>
      </c>
      <c r="J31" s="131">
        <f>H31*N31/1000</f>
        <v>44936676.8730502</v>
      </c>
      <c r="K31" s="8">
        <f>IF(H31&lt;16.28,S31,0)</f>
        <v>0</v>
      </c>
      <c r="L31" s="131">
        <f>H31*S31/1000</f>
        <v>14053437.0777098</v>
      </c>
      <c r="M31" s="8">
        <f>IF(C31=E31,0,1)</f>
        <v>1</v>
      </c>
      <c r="N31" s="9">
        <v>1845910516</v>
      </c>
      <c r="O31" s="9">
        <f>N31*C31/1000</f>
        <v>35552236.53816</v>
      </c>
      <c r="P31" s="9">
        <v>438978884</v>
      </c>
      <c r="Q31" s="9">
        <v>76370377</v>
      </c>
      <c r="R31" s="9">
        <v>61938360</v>
      </c>
      <c r="S31" s="9">
        <f>P31+Q31+R31</f>
        <v>577287621</v>
      </c>
      <c r="T31" s="47">
        <f>S31*E31/1000</f>
        <v>23437877.4126</v>
      </c>
      <c r="U31" s="9">
        <v>2423198137</v>
      </c>
      <c r="V31" s="10">
        <v>76.17659999999999</v>
      </c>
      <c r="W31" s="132">
        <f>S31/U31</f>
        <v>0.238233767262095</v>
      </c>
      <c r="X31" s="10">
        <v>23.8234</v>
      </c>
      <c r="Y31" s="115"/>
      <c r="Z31" s="53"/>
      <c r="AA31" s="11"/>
      <c r="AB31" s="11"/>
      <c r="AC31" s="11"/>
      <c r="AD31" s="11"/>
      <c r="AE31" s="11"/>
      <c r="AF31" s="11"/>
      <c r="AG31" s="11"/>
      <c r="AH31" s="11"/>
    </row>
    <row r="32" ht="15" customHeight="1">
      <c r="A32" t="s" s="6">
        <v>134</v>
      </c>
      <c r="B32" t="s" s="6">
        <v>18</v>
      </c>
      <c r="C32" s="7">
        <v>19.18</v>
      </c>
      <c r="D32" s="7">
        <v>0</v>
      </c>
      <c r="E32" s="7">
        <v>19.18</v>
      </c>
      <c r="F32" s="7">
        <v>19.18</v>
      </c>
      <c r="G32" s="7">
        <v>19.18</v>
      </c>
      <c r="H32" s="7">
        <f>(1-W32)*C32+W32*E32</f>
        <v>19.18</v>
      </c>
      <c r="I32" s="8">
        <f>IF(H32&lt;16.28,N32,0)</f>
        <v>0</v>
      </c>
      <c r="J32" s="131">
        <f>H32*N32/1000</f>
        <v>2550726.06628</v>
      </c>
      <c r="K32" s="8">
        <f>IF(H32&lt;16.28,S32,0)</f>
        <v>0</v>
      </c>
      <c r="L32" s="131">
        <f>H32*S32/1000</f>
        <v>244892.158</v>
      </c>
      <c r="M32" s="8">
        <f>IF(C32=E32,0,1)</f>
        <v>0</v>
      </c>
      <c r="N32" s="9">
        <v>132988846</v>
      </c>
      <c r="O32" s="9">
        <f>N32*C32/1000</f>
        <v>2550726.06628</v>
      </c>
      <c r="P32" s="9">
        <v>5696861</v>
      </c>
      <c r="Q32" s="9">
        <v>2054714</v>
      </c>
      <c r="R32" s="9">
        <v>5016525</v>
      </c>
      <c r="S32" s="9">
        <f>P32+Q32+R32</f>
        <v>12768100</v>
      </c>
      <c r="T32" s="47">
        <f>S32*E32/1000</f>
        <v>244892.158</v>
      </c>
      <c r="U32" s="9">
        <v>145756946</v>
      </c>
      <c r="V32" s="10">
        <v>91.2401</v>
      </c>
      <c r="W32" s="132">
        <f>S32/U32</f>
        <v>0.0875985697450055</v>
      </c>
      <c r="X32" s="10">
        <v>8.7599</v>
      </c>
      <c r="Y32" s="115"/>
      <c r="Z32" s="53"/>
      <c r="AA32" s="11"/>
      <c r="AB32" s="11"/>
      <c r="AC32" s="11"/>
      <c r="AD32" s="11"/>
      <c r="AE32" s="11"/>
      <c r="AF32" s="11"/>
      <c r="AG32" s="11"/>
      <c r="AH32" s="11"/>
    </row>
    <row r="33" ht="15" customHeight="1">
      <c r="A33" t="s" s="6">
        <v>590</v>
      </c>
      <c r="B33" t="s" s="6">
        <v>18</v>
      </c>
      <c r="C33" s="7">
        <v>19.15</v>
      </c>
      <c r="D33" s="7">
        <v>19.15</v>
      </c>
      <c r="E33" s="7">
        <v>19.15</v>
      </c>
      <c r="F33" s="7">
        <v>19.15</v>
      </c>
      <c r="G33" s="7">
        <v>19.15</v>
      </c>
      <c r="H33" s="7">
        <f>(1-W33)*C33+W33*E33</f>
        <v>19.15</v>
      </c>
      <c r="I33" s="8">
        <f>IF(H33&lt;16.28,N33,0)</f>
        <v>0</v>
      </c>
      <c r="J33" s="131">
        <f>H33*N33/1000</f>
        <v>23376559.2724</v>
      </c>
      <c r="K33" s="8">
        <f>IF(H33&lt;16.28,S33,0)</f>
        <v>0</v>
      </c>
      <c r="L33" s="131">
        <f>H33*S33/1000</f>
        <v>4334808.2859</v>
      </c>
      <c r="M33" s="8">
        <f>IF(C33=E33,0,1)</f>
        <v>0</v>
      </c>
      <c r="N33" s="9">
        <v>1220708056</v>
      </c>
      <c r="O33" s="9">
        <f>N33*C33/1000</f>
        <v>23376559.2724</v>
      </c>
      <c r="P33" s="9">
        <v>138345056</v>
      </c>
      <c r="Q33" s="9">
        <v>32227600</v>
      </c>
      <c r="R33" s="9">
        <v>55788090</v>
      </c>
      <c r="S33" s="9">
        <f>P33+Q33+R33</f>
        <v>226360746</v>
      </c>
      <c r="T33" s="47">
        <f>S33*E33/1000</f>
        <v>4334808.2859</v>
      </c>
      <c r="U33" s="9">
        <v>1448453940</v>
      </c>
      <c r="V33" s="10">
        <v>84.3723</v>
      </c>
      <c r="W33" s="132">
        <f>S33/U33</f>
        <v>0.156277489914522</v>
      </c>
      <c r="X33" s="10">
        <v>15.6277</v>
      </c>
      <c r="Y33" s="115"/>
      <c r="Z33" s="53"/>
      <c r="AA33" s="11"/>
      <c r="AB33" s="11"/>
      <c r="AC33" s="11"/>
      <c r="AD33" s="11"/>
      <c r="AE33" s="11"/>
      <c r="AF33" s="11"/>
      <c r="AG33" s="11"/>
      <c r="AH33" s="11"/>
    </row>
    <row r="34" ht="15" customHeight="1">
      <c r="A34" t="s" s="6">
        <v>462</v>
      </c>
      <c r="B34" t="s" s="6">
        <v>18</v>
      </c>
      <c r="C34" s="7">
        <v>19.12</v>
      </c>
      <c r="D34" s="7">
        <v>0</v>
      </c>
      <c r="E34" s="7">
        <v>19.12</v>
      </c>
      <c r="F34" s="7">
        <v>19.12</v>
      </c>
      <c r="G34" s="7">
        <v>19.12</v>
      </c>
      <c r="H34" s="7">
        <f>(1-W34)*C34+W34*E34</f>
        <v>19.12</v>
      </c>
      <c r="I34" s="8">
        <f>IF(H34&lt;16.28,N34,0)</f>
        <v>0</v>
      </c>
      <c r="J34" s="131">
        <f>H34*N34/1000</f>
        <v>10148392.7616</v>
      </c>
      <c r="K34" s="8">
        <f>IF(H34&lt;16.28,S34,0)</f>
        <v>0</v>
      </c>
      <c r="L34" s="131">
        <f>H34*S34/1000</f>
        <v>2532082.49816</v>
      </c>
      <c r="M34" s="8">
        <f>IF(C34=E34,0,1)</f>
        <v>0</v>
      </c>
      <c r="N34" s="9">
        <v>530773680</v>
      </c>
      <c r="O34" s="9">
        <f>N34*C34/1000</f>
        <v>10148392.7616</v>
      </c>
      <c r="P34" s="9">
        <v>65915213</v>
      </c>
      <c r="Q34" s="9">
        <v>39136930</v>
      </c>
      <c r="R34" s="9">
        <v>27378950</v>
      </c>
      <c r="S34" s="9">
        <f>P34+Q34+R34</f>
        <v>132431093</v>
      </c>
      <c r="T34" s="47">
        <f>S34*E34/1000</f>
        <v>2532082.49816</v>
      </c>
      <c r="U34" s="9">
        <v>663204773</v>
      </c>
      <c r="V34" s="10">
        <v>80.0316</v>
      </c>
      <c r="W34" s="132">
        <f>S34/U34</f>
        <v>0.199683564400403</v>
      </c>
      <c r="X34" s="10">
        <v>19.9684</v>
      </c>
      <c r="Y34" s="115"/>
      <c r="Z34" s="53"/>
      <c r="AA34" s="11"/>
      <c r="AB34" s="11"/>
      <c r="AC34" s="11"/>
      <c r="AD34" s="11"/>
      <c r="AE34" s="11"/>
      <c r="AF34" s="11"/>
      <c r="AG34" s="11"/>
      <c r="AH34" s="11"/>
    </row>
    <row r="35" ht="15" customHeight="1">
      <c r="A35" t="s" s="6">
        <v>312</v>
      </c>
      <c r="B35" t="s" s="6">
        <v>18</v>
      </c>
      <c r="C35" s="7">
        <v>19.1</v>
      </c>
      <c r="D35" s="7">
        <v>0</v>
      </c>
      <c r="E35" s="7">
        <v>19.1</v>
      </c>
      <c r="F35" s="7">
        <v>19.1</v>
      </c>
      <c r="G35" s="7">
        <v>19.1</v>
      </c>
      <c r="H35" s="7">
        <f>(1-W35)*C35+W35*E35</f>
        <v>19.1</v>
      </c>
      <c r="I35" s="8">
        <f>IF(H35&lt;16.28,N35,0)</f>
        <v>0</v>
      </c>
      <c r="J35" s="131">
        <f>H35*N35/1000</f>
        <v>7186231.5781</v>
      </c>
      <c r="K35" s="8">
        <f>IF(H35&lt;16.28,S35,0)</f>
        <v>0</v>
      </c>
      <c r="L35" s="131">
        <f>H35*S35/1000</f>
        <v>1480334.9377</v>
      </c>
      <c r="M35" s="8">
        <f>IF(C35=E35,0,1)</f>
        <v>0</v>
      </c>
      <c r="N35" s="9">
        <v>376242491</v>
      </c>
      <c r="O35" s="9">
        <f>N35*C35/1000</f>
        <v>7186231.5781</v>
      </c>
      <c r="P35" s="9">
        <v>47653881</v>
      </c>
      <c r="Q35" s="9">
        <v>5575700</v>
      </c>
      <c r="R35" s="9">
        <v>24274866</v>
      </c>
      <c r="S35" s="9">
        <f>P35+Q35+R35</f>
        <v>77504447</v>
      </c>
      <c r="T35" s="47">
        <f>S35*E35/1000</f>
        <v>1480334.9377</v>
      </c>
      <c r="U35" s="9">
        <v>453746938</v>
      </c>
      <c r="V35" s="10">
        <v>82.919</v>
      </c>
      <c r="W35" s="132">
        <f>S35/U35</f>
        <v>0.170809851283228</v>
      </c>
      <c r="X35" s="10">
        <v>17.081</v>
      </c>
      <c r="Y35" s="115"/>
      <c r="Z35" s="53"/>
      <c r="AA35" s="11"/>
      <c r="AB35" s="11"/>
      <c r="AC35" s="11"/>
      <c r="AD35" s="11"/>
      <c r="AE35" s="11"/>
      <c r="AF35" s="11"/>
      <c r="AG35" s="11"/>
      <c r="AH35" s="11"/>
    </row>
    <row r="36" ht="15" customHeight="1">
      <c r="A36" t="s" s="6">
        <v>238</v>
      </c>
      <c r="B36" t="s" s="6">
        <v>18</v>
      </c>
      <c r="C36" s="7">
        <v>19.06</v>
      </c>
      <c r="D36" s="7">
        <v>0</v>
      </c>
      <c r="E36" s="7">
        <v>19.06</v>
      </c>
      <c r="F36" s="7">
        <v>19.06</v>
      </c>
      <c r="G36" s="7">
        <v>19.06</v>
      </c>
      <c r="H36" s="7">
        <f>(1-W36)*C36+W36*E36</f>
        <v>19.06</v>
      </c>
      <c r="I36" s="8">
        <f>IF(H36&lt;16.28,N36,0)</f>
        <v>0</v>
      </c>
      <c r="J36" s="131">
        <f>H36*N36/1000</f>
        <v>13012188.86678</v>
      </c>
      <c r="K36" s="8">
        <f>IF(H36&lt;16.28,S36,0)</f>
        <v>0</v>
      </c>
      <c r="L36" s="131">
        <f>H36*S36/1000</f>
        <v>1194949.50788</v>
      </c>
      <c r="M36" s="8">
        <f>IF(C36=E36,0,1)</f>
        <v>0</v>
      </c>
      <c r="N36" s="9">
        <v>682696163</v>
      </c>
      <c r="O36" s="9">
        <f>N36*C36/1000</f>
        <v>13012188.86678</v>
      </c>
      <c r="P36" s="9">
        <v>29314741</v>
      </c>
      <c r="Q36" s="9">
        <v>6824400</v>
      </c>
      <c r="R36" s="9">
        <v>26554957</v>
      </c>
      <c r="S36" s="9">
        <f>P36+Q36+R36</f>
        <v>62694098</v>
      </c>
      <c r="T36" s="47">
        <f>S36*E36/1000</f>
        <v>1194949.50788</v>
      </c>
      <c r="U36" s="9">
        <v>745390261</v>
      </c>
      <c r="V36" s="10">
        <v>91.5891</v>
      </c>
      <c r="W36" s="132">
        <f>S36/U36</f>
        <v>0.08410909194854641</v>
      </c>
      <c r="X36" s="10">
        <v>8.4109</v>
      </c>
      <c r="Y36" s="115"/>
      <c r="Z36" s="53"/>
      <c r="AA36" s="11"/>
      <c r="AB36" s="11"/>
      <c r="AC36" s="11"/>
      <c r="AD36" s="11"/>
      <c r="AE36" s="11"/>
      <c r="AF36" s="11"/>
      <c r="AG36" s="11"/>
      <c r="AH36" s="11"/>
    </row>
    <row r="37" ht="15" customHeight="1">
      <c r="A37" t="s" s="6">
        <v>554</v>
      </c>
      <c r="B37" t="s" s="6">
        <v>18</v>
      </c>
      <c r="C37" s="7">
        <v>19.03</v>
      </c>
      <c r="D37" s="7">
        <v>0</v>
      </c>
      <c r="E37" s="7">
        <v>19.03</v>
      </c>
      <c r="F37" s="7">
        <v>19.03</v>
      </c>
      <c r="G37" s="7">
        <v>19.03</v>
      </c>
      <c r="H37" s="7">
        <f>(1-W37)*C37+W37*E37</f>
        <v>19.03</v>
      </c>
      <c r="I37" s="8">
        <f>IF(H37&lt;16.28,N37,0)</f>
        <v>0</v>
      </c>
      <c r="J37" s="131">
        <f>H37*N37/1000</f>
        <v>25697776.5011</v>
      </c>
      <c r="K37" s="8">
        <f>IF(H37&lt;16.28,S37,0)</f>
        <v>0</v>
      </c>
      <c r="L37" s="131">
        <f>H37*S37/1000</f>
        <v>1380052.95483</v>
      </c>
      <c r="M37" s="8">
        <f>IF(C37=E37,0,1)</f>
        <v>0</v>
      </c>
      <c r="N37" s="9">
        <v>1350382370</v>
      </c>
      <c r="O37" s="9">
        <f>N37*C37/1000</f>
        <v>25697776.5011</v>
      </c>
      <c r="P37" s="9">
        <v>25084301</v>
      </c>
      <c r="Q37" s="9">
        <v>2865700</v>
      </c>
      <c r="R37" s="9">
        <v>44569860</v>
      </c>
      <c r="S37" s="9">
        <f>P37+Q37+R37</f>
        <v>72519861</v>
      </c>
      <c r="T37" s="47">
        <f>S37*E37/1000</f>
        <v>1380052.95483</v>
      </c>
      <c r="U37" s="9">
        <v>1422902231</v>
      </c>
      <c r="V37" s="10">
        <v>94.9034</v>
      </c>
      <c r="W37" s="132">
        <f>S37/U37</f>
        <v>0.0509661587564128</v>
      </c>
      <c r="X37" s="10">
        <v>5.0966</v>
      </c>
      <c r="Y37" s="115"/>
      <c r="Z37" s="53"/>
      <c r="AA37" s="11"/>
      <c r="AB37" s="11"/>
      <c r="AC37" s="11"/>
      <c r="AD37" s="11"/>
      <c r="AE37" s="11"/>
      <c r="AF37" s="11"/>
      <c r="AG37" s="11"/>
      <c r="AH37" s="11"/>
    </row>
    <row r="38" ht="15" customHeight="1">
      <c r="A38" t="s" s="6">
        <v>472</v>
      </c>
      <c r="B38" t="s" s="6">
        <v>18</v>
      </c>
      <c r="C38" s="7">
        <v>18.98</v>
      </c>
      <c r="D38" s="7">
        <v>0</v>
      </c>
      <c r="E38" s="7">
        <v>18.98</v>
      </c>
      <c r="F38" s="7">
        <v>18.98</v>
      </c>
      <c r="G38" s="7">
        <v>18.98</v>
      </c>
      <c r="H38" s="7">
        <f>(1-W38)*C38+W38*E38</f>
        <v>18.98</v>
      </c>
      <c r="I38" s="8">
        <f>IF(H38&lt;16.28,N38,0)</f>
        <v>0</v>
      </c>
      <c r="J38" s="131">
        <f>H38*N38/1000</f>
        <v>11493128.28404</v>
      </c>
      <c r="K38" s="8">
        <f>IF(H38&lt;16.28,S38,0)</f>
        <v>0</v>
      </c>
      <c r="L38" s="131">
        <f>H38*S38/1000</f>
        <v>517232.12242</v>
      </c>
      <c r="M38" s="8">
        <f>IF(C38=E38,0,1)</f>
        <v>0</v>
      </c>
      <c r="N38" s="9">
        <v>605538898</v>
      </c>
      <c r="O38" s="9">
        <f>N38*C38/1000</f>
        <v>11493128.28404</v>
      </c>
      <c r="P38" s="9">
        <v>11516663</v>
      </c>
      <c r="Q38" s="9">
        <v>5420100</v>
      </c>
      <c r="R38" s="9">
        <v>10314666</v>
      </c>
      <c r="S38" s="9">
        <f>P38+Q38+R38</f>
        <v>27251429</v>
      </c>
      <c r="T38" s="47">
        <f>S38*E38/1000</f>
        <v>517232.12242</v>
      </c>
      <c r="U38" s="9">
        <v>632790327</v>
      </c>
      <c r="V38" s="10">
        <v>95.6935</v>
      </c>
      <c r="W38" s="132">
        <f>S38/U38</f>
        <v>0.0430654955318241</v>
      </c>
      <c r="X38" s="10">
        <v>4.3065</v>
      </c>
      <c r="Y38" s="115"/>
      <c r="Z38" s="53"/>
      <c r="AA38" s="11"/>
      <c r="AB38" s="11"/>
      <c r="AC38" s="11"/>
      <c r="AD38" s="11"/>
      <c r="AE38" s="11"/>
      <c r="AF38" s="11"/>
      <c r="AG38" s="11"/>
      <c r="AH38" s="11"/>
    </row>
    <row r="39" ht="15" customHeight="1">
      <c r="A39" t="s" s="6">
        <v>424</v>
      </c>
      <c r="B39" t="s" s="6">
        <v>18</v>
      </c>
      <c r="C39" s="7">
        <v>18.92</v>
      </c>
      <c r="D39" s="7">
        <v>0</v>
      </c>
      <c r="E39" s="7">
        <v>18.92</v>
      </c>
      <c r="F39" s="7">
        <v>18.92</v>
      </c>
      <c r="G39" s="7">
        <v>18.92</v>
      </c>
      <c r="H39" s="7">
        <f>(1-W39)*C39+W39*E39</f>
        <v>18.92</v>
      </c>
      <c r="I39" s="8">
        <f>IF(H39&lt;16.28,N39,0)</f>
        <v>0</v>
      </c>
      <c r="J39" s="131">
        <f>H39*N39/1000</f>
        <v>2204537.34204</v>
      </c>
      <c r="K39" s="8">
        <f>IF(H39&lt;16.28,S39,0)</f>
        <v>0</v>
      </c>
      <c r="L39" s="131">
        <f>H39*S39/1000</f>
        <v>229240.64196</v>
      </c>
      <c r="M39" s="8">
        <f>IF(C39=E39,0,1)</f>
        <v>0</v>
      </c>
      <c r="N39" s="9">
        <v>116518887</v>
      </c>
      <c r="O39" s="9">
        <f>N39*C39/1000</f>
        <v>2204537.34204</v>
      </c>
      <c r="P39" s="9">
        <v>1683241</v>
      </c>
      <c r="Q39" s="9">
        <v>965700</v>
      </c>
      <c r="R39" s="9">
        <v>9467372</v>
      </c>
      <c r="S39" s="9">
        <f>P39+Q39+R39</f>
        <v>12116313</v>
      </c>
      <c r="T39" s="47">
        <f>S39*E39/1000</f>
        <v>229240.64196</v>
      </c>
      <c r="U39" s="9">
        <v>128635200</v>
      </c>
      <c r="V39" s="10">
        <v>90.5809</v>
      </c>
      <c r="W39" s="132">
        <f>S39/U39</f>
        <v>0.0941912711295198</v>
      </c>
      <c r="X39" s="10">
        <v>9.4191</v>
      </c>
      <c r="Y39" s="115"/>
      <c r="Z39" s="53"/>
      <c r="AA39" s="11"/>
      <c r="AB39" s="11"/>
      <c r="AC39" s="11"/>
      <c r="AD39" s="11"/>
      <c r="AE39" s="11"/>
      <c r="AF39" s="11"/>
      <c r="AG39" s="11"/>
      <c r="AH39" s="11"/>
    </row>
    <row r="40" ht="15" customHeight="1">
      <c r="A40" t="s" s="6">
        <v>38</v>
      </c>
      <c r="B40" t="s" s="6">
        <v>18</v>
      </c>
      <c r="C40" s="7">
        <v>18.88</v>
      </c>
      <c r="D40" s="7">
        <v>0</v>
      </c>
      <c r="E40" s="7">
        <v>18.88</v>
      </c>
      <c r="F40" s="7">
        <v>18.88</v>
      </c>
      <c r="G40" s="7">
        <v>18.88</v>
      </c>
      <c r="H40" s="7">
        <f>(1-W40)*C40+W40*E40</f>
        <v>18.88</v>
      </c>
      <c r="I40" s="8">
        <f>IF(H40&lt;16.28,N40,0)</f>
        <v>0</v>
      </c>
      <c r="J40" s="131">
        <f>H40*N40/1000</f>
        <v>15127090.88192</v>
      </c>
      <c r="K40" s="8">
        <f>IF(H40&lt;16.28,S40,0)</f>
        <v>0</v>
      </c>
      <c r="L40" s="131">
        <f>H40*S40/1000</f>
        <v>616598.44608</v>
      </c>
      <c r="M40" s="8">
        <f>IF(C40=E40,0,1)</f>
        <v>0</v>
      </c>
      <c r="N40" s="9">
        <v>801223034</v>
      </c>
      <c r="O40" s="9">
        <f>N40*C40/1000</f>
        <v>15127090.88192</v>
      </c>
      <c r="P40" s="9">
        <v>16231940</v>
      </c>
      <c r="Q40" s="9">
        <v>5095000</v>
      </c>
      <c r="R40" s="9">
        <v>11331876</v>
      </c>
      <c r="S40" s="9">
        <f>P40+Q40+R40</f>
        <v>32658816</v>
      </c>
      <c r="T40" s="47">
        <f>S40*E40/1000</f>
        <v>616598.44608</v>
      </c>
      <c r="U40" s="9">
        <v>833881850</v>
      </c>
      <c r="V40" s="10">
        <v>96.0835</v>
      </c>
      <c r="W40" s="132">
        <f>S40/U40</f>
        <v>0.0391648001452484</v>
      </c>
      <c r="X40" s="10">
        <v>3.9165</v>
      </c>
      <c r="Y40" s="115"/>
      <c r="Z40" s="53"/>
      <c r="AA40" s="11"/>
      <c r="AB40" s="11"/>
      <c r="AC40" s="11"/>
      <c r="AD40" s="11"/>
      <c r="AE40" s="11"/>
      <c r="AF40" s="11"/>
      <c r="AG40" s="11"/>
      <c r="AH40" s="11"/>
    </row>
    <row r="41" ht="15" customHeight="1">
      <c r="A41" t="s" s="6">
        <v>390</v>
      </c>
      <c r="B41" t="s" s="6">
        <v>18</v>
      </c>
      <c r="C41" s="7">
        <v>18.88</v>
      </c>
      <c r="D41" s="7">
        <v>0</v>
      </c>
      <c r="E41" s="7">
        <v>18.88</v>
      </c>
      <c r="F41" s="7">
        <v>18.88</v>
      </c>
      <c r="G41" s="7">
        <v>18.88</v>
      </c>
      <c r="H41" s="7">
        <f>(1-W41)*C41+W41*E41</f>
        <v>18.88</v>
      </c>
      <c r="I41" s="8">
        <f>IF(H41&lt;16.28,N41,0)</f>
        <v>0</v>
      </c>
      <c r="J41" s="131">
        <f>H41*N41/1000</f>
        <v>26665495.54912</v>
      </c>
      <c r="K41" s="8">
        <f>IF(H41&lt;16.28,S41,0)</f>
        <v>0</v>
      </c>
      <c r="L41" s="131">
        <f>H41*S41/1000</f>
        <v>2365393.95936</v>
      </c>
      <c r="M41" s="8">
        <f>IF(C41=E41,0,1)</f>
        <v>0</v>
      </c>
      <c r="N41" s="9">
        <v>1412367349</v>
      </c>
      <c r="O41" s="9">
        <f>N41*C41/1000</f>
        <v>26665495.54912</v>
      </c>
      <c r="P41" s="9">
        <v>71542997</v>
      </c>
      <c r="Q41" s="9">
        <v>16433700</v>
      </c>
      <c r="R41" s="9">
        <v>37309000</v>
      </c>
      <c r="S41" s="9">
        <f>P41+Q41+R41</f>
        <v>125285697</v>
      </c>
      <c r="T41" s="47">
        <f>S41*E41/1000</f>
        <v>2365393.95936</v>
      </c>
      <c r="U41" s="9">
        <v>1537653046</v>
      </c>
      <c r="V41" s="10">
        <v>91.85209999999999</v>
      </c>
      <c r="W41" s="132">
        <f>S41/U41</f>
        <v>0.08147852165084581</v>
      </c>
      <c r="X41" s="10">
        <v>8.1479</v>
      </c>
      <c r="Y41" s="115"/>
      <c r="Z41" s="53"/>
      <c r="AA41" s="11"/>
      <c r="AB41" s="11"/>
      <c r="AC41" s="11"/>
      <c r="AD41" s="11"/>
      <c r="AE41" s="11"/>
      <c r="AF41" s="11"/>
      <c r="AG41" s="11"/>
      <c r="AH41" s="11"/>
    </row>
    <row r="42" ht="15" customHeight="1">
      <c r="A42" t="s" s="6">
        <v>324</v>
      </c>
      <c r="B42" t="s" s="6">
        <v>18</v>
      </c>
      <c r="C42" s="7">
        <v>18.84</v>
      </c>
      <c r="D42" s="7">
        <v>0</v>
      </c>
      <c r="E42" s="7">
        <v>18.84</v>
      </c>
      <c r="F42" s="7">
        <v>18.84</v>
      </c>
      <c r="G42" s="7">
        <v>18.84</v>
      </c>
      <c r="H42" s="7">
        <f>(1-W42)*C42+W42*E42</f>
        <v>18.84</v>
      </c>
      <c r="I42" s="8">
        <f>IF(H42&lt;16.28,N42,0)</f>
        <v>0</v>
      </c>
      <c r="J42" s="131">
        <f>H42*N42/1000</f>
        <v>5225414.358</v>
      </c>
      <c r="K42" s="8">
        <f>IF(H42&lt;16.28,S42,0)</f>
        <v>0</v>
      </c>
      <c r="L42" s="131">
        <f>H42*S42/1000</f>
        <v>513898.90608</v>
      </c>
      <c r="M42" s="8">
        <f>IF(C42=E42,0,1)</f>
        <v>0</v>
      </c>
      <c r="N42" s="9">
        <v>277357450</v>
      </c>
      <c r="O42" s="9">
        <f>N42*C42/1000</f>
        <v>5225414.358</v>
      </c>
      <c r="P42" s="9">
        <v>2296261</v>
      </c>
      <c r="Q42" s="9">
        <v>851000</v>
      </c>
      <c r="R42" s="9">
        <v>24129751</v>
      </c>
      <c r="S42" s="9">
        <f>P42+Q42+R42</f>
        <v>27277012</v>
      </c>
      <c r="T42" s="47">
        <f>S42*E42/1000</f>
        <v>513898.90608</v>
      </c>
      <c r="U42" s="9">
        <v>304634462</v>
      </c>
      <c r="V42" s="10">
        <v>91.04600000000001</v>
      </c>
      <c r="W42" s="132">
        <f>S42/U42</f>
        <v>0.0895401387647337</v>
      </c>
      <c r="X42" s="10">
        <v>8.954000000000001</v>
      </c>
      <c r="Y42" s="115"/>
      <c r="Z42" s="53"/>
      <c r="AA42" s="11"/>
      <c r="AB42" s="11"/>
      <c r="AC42" s="11"/>
      <c r="AD42" s="11"/>
      <c r="AE42" s="11"/>
      <c r="AF42" s="11"/>
      <c r="AG42" s="11"/>
      <c r="AH42" s="11"/>
    </row>
    <row r="43" ht="15" customHeight="1">
      <c r="A43" t="s" s="6">
        <v>578</v>
      </c>
      <c r="B43" t="s" s="6">
        <v>18</v>
      </c>
      <c r="C43" s="7">
        <v>18.82</v>
      </c>
      <c r="D43" s="7">
        <v>0</v>
      </c>
      <c r="E43" s="7">
        <v>39.04</v>
      </c>
      <c r="F43" s="7">
        <v>39.04</v>
      </c>
      <c r="G43" s="7">
        <v>39.04</v>
      </c>
      <c r="H43" s="7">
        <f>(1-W43)*C43+W43*E43</f>
        <v>23.7416425623354</v>
      </c>
      <c r="I43" s="8">
        <f>IF(H43&lt;16.28,N43,0)</f>
        <v>0</v>
      </c>
      <c r="J43" s="131">
        <f>H43*N43/1000</f>
        <v>179572572.631674</v>
      </c>
      <c r="K43" s="8">
        <f>IF(H43&lt;16.28,S43,0)</f>
        <v>0</v>
      </c>
      <c r="L43" s="131">
        <f>H43*S43/1000</f>
        <v>57770386.1406858</v>
      </c>
      <c r="M43" s="8">
        <f>IF(C43=E43,0,1)</f>
        <v>1</v>
      </c>
      <c r="N43" s="9">
        <v>7563612002</v>
      </c>
      <c r="O43" s="9">
        <f>N43*C43/1000</f>
        <v>142347177.87764</v>
      </c>
      <c r="P43" s="9">
        <v>1369511798</v>
      </c>
      <c r="Q43" s="9">
        <v>266750900</v>
      </c>
      <c r="R43" s="9">
        <v>797030870</v>
      </c>
      <c r="S43" s="9">
        <f>P43+Q43+R43</f>
        <v>2433293568</v>
      </c>
      <c r="T43" s="47">
        <f>S43*E43/1000</f>
        <v>94995780.89472</v>
      </c>
      <c r="U43" s="9">
        <v>9996905570</v>
      </c>
      <c r="V43" s="10">
        <v>75.65949999999999</v>
      </c>
      <c r="W43" s="132">
        <f>S43/U43</f>
        <v>0.243404676673364</v>
      </c>
      <c r="X43" s="10">
        <v>24.3405</v>
      </c>
      <c r="Y43" s="115"/>
      <c r="Z43" s="53"/>
      <c r="AA43" s="11"/>
      <c r="AB43" s="11"/>
      <c r="AC43" s="11"/>
      <c r="AD43" s="11"/>
      <c r="AE43" s="11"/>
      <c r="AF43" s="11"/>
      <c r="AG43" s="11"/>
      <c r="AH43" s="11"/>
    </row>
    <row r="44" ht="15" customHeight="1">
      <c r="A44" t="s" s="6">
        <v>256</v>
      </c>
      <c r="B44" t="s" s="6">
        <v>18</v>
      </c>
      <c r="C44" s="7">
        <v>18.72</v>
      </c>
      <c r="D44" s="7">
        <v>0</v>
      </c>
      <c r="E44" s="7">
        <v>18.72</v>
      </c>
      <c r="F44" s="7">
        <v>18.72</v>
      </c>
      <c r="G44" s="7">
        <v>18.72</v>
      </c>
      <c r="H44" s="7">
        <f>(1-W44)*C44+W44*E44</f>
        <v>18.72</v>
      </c>
      <c r="I44" s="8">
        <f>IF(H44&lt;16.28,N44,0)</f>
        <v>0</v>
      </c>
      <c r="J44" s="131">
        <f>H44*N44/1000</f>
        <v>11459904.768</v>
      </c>
      <c r="K44" s="8">
        <f>IF(H44&lt;16.28,S44,0)</f>
        <v>0</v>
      </c>
      <c r="L44" s="131">
        <f>H44*S44/1000</f>
        <v>2058062.04864</v>
      </c>
      <c r="M44" s="8">
        <f>IF(C44=E44,0,1)</f>
        <v>0</v>
      </c>
      <c r="N44" s="9">
        <v>612174400</v>
      </c>
      <c r="O44" s="9">
        <f>N44*C44/1000</f>
        <v>11459904.768</v>
      </c>
      <c r="P44" s="9">
        <v>33598220</v>
      </c>
      <c r="Q44" s="9">
        <v>5892500</v>
      </c>
      <c r="R44" s="9">
        <v>70448492</v>
      </c>
      <c r="S44" s="9">
        <f>P44+Q44+R44</f>
        <v>109939212</v>
      </c>
      <c r="T44" s="47">
        <f>S44*E44/1000</f>
        <v>2058062.04864</v>
      </c>
      <c r="U44" s="9">
        <v>722113612</v>
      </c>
      <c r="V44" s="10">
        <v>84.7754</v>
      </c>
      <c r="W44" s="132">
        <f>S44/U44</f>
        <v>0.152246419639573</v>
      </c>
      <c r="X44" s="10">
        <v>15.2246</v>
      </c>
      <c r="Y44" s="115"/>
      <c r="Z44" s="53"/>
      <c r="AA44" s="11"/>
      <c r="AB44" s="11"/>
      <c r="AC44" s="11"/>
      <c r="AD44" s="11"/>
      <c r="AE44" s="11"/>
      <c r="AF44" s="11"/>
      <c r="AG44" s="11"/>
      <c r="AH44" s="11"/>
    </row>
    <row r="45" ht="15" customHeight="1">
      <c r="A45" t="s" s="6">
        <v>222</v>
      </c>
      <c r="B45" t="s" s="6">
        <v>18</v>
      </c>
      <c r="C45" s="7">
        <v>18.59</v>
      </c>
      <c r="D45" s="7">
        <v>0</v>
      </c>
      <c r="E45" s="7">
        <v>18.59</v>
      </c>
      <c r="F45" s="7">
        <v>18.59</v>
      </c>
      <c r="G45" s="7">
        <v>18.59</v>
      </c>
      <c r="H45" s="7">
        <f>(1-W45)*C45+W45*E45</f>
        <v>18.59</v>
      </c>
      <c r="I45" s="8">
        <f>IF(H45&lt;16.28,N45,0)</f>
        <v>0</v>
      </c>
      <c r="J45" s="131">
        <f>H45*N45/1000</f>
        <v>24505878.95041</v>
      </c>
      <c r="K45" s="8">
        <f>IF(H45&lt;16.28,S45,0)</f>
        <v>0</v>
      </c>
      <c r="L45" s="131">
        <f>H45*S45/1000</f>
        <v>5542457.27035</v>
      </c>
      <c r="M45" s="8">
        <f>IF(C45=E45,0,1)</f>
        <v>0</v>
      </c>
      <c r="N45" s="9">
        <v>1318229099</v>
      </c>
      <c r="O45" s="9">
        <f>N45*C45/1000</f>
        <v>24505878.95041</v>
      </c>
      <c r="P45" s="9">
        <v>130973801</v>
      </c>
      <c r="Q45" s="9">
        <v>63946660</v>
      </c>
      <c r="R45" s="9">
        <v>103221404</v>
      </c>
      <c r="S45" s="9">
        <f>P45+Q45+R45</f>
        <v>298141865</v>
      </c>
      <c r="T45" s="47">
        <f>S45*E45/1000</f>
        <v>5542457.27035</v>
      </c>
      <c r="U45" s="9">
        <v>1616370964</v>
      </c>
      <c r="V45" s="10">
        <v>81.5549</v>
      </c>
      <c r="W45" s="132">
        <f>S45/U45</f>
        <v>0.184451386247495</v>
      </c>
      <c r="X45" s="10">
        <v>18.4451</v>
      </c>
      <c r="Y45" s="115"/>
      <c r="Z45" s="53"/>
      <c r="AA45" s="11"/>
      <c r="AB45" s="11"/>
      <c r="AC45" s="11"/>
      <c r="AD45" s="11"/>
      <c r="AE45" s="11"/>
      <c r="AF45" s="11"/>
      <c r="AG45" s="11"/>
      <c r="AH45" s="11"/>
    </row>
    <row r="46" ht="15" customHeight="1">
      <c r="A46" t="s" s="6">
        <v>488</v>
      </c>
      <c r="B46" t="s" s="6">
        <v>18</v>
      </c>
      <c r="C46" s="7">
        <v>18.56</v>
      </c>
      <c r="D46" s="7">
        <v>0</v>
      </c>
      <c r="E46" s="7">
        <v>39.9</v>
      </c>
      <c r="F46" s="7">
        <v>39.9</v>
      </c>
      <c r="G46" s="7">
        <v>39.9</v>
      </c>
      <c r="H46" s="7">
        <f>(1-W46)*C46+W46*E46</f>
        <v>23.1162338250917</v>
      </c>
      <c r="I46" s="8">
        <f>IF(H46&lt;16.28,N46,0)</f>
        <v>0</v>
      </c>
      <c r="J46" s="131">
        <f>H46*N46/1000</f>
        <v>74452969.3960617</v>
      </c>
      <c r="K46" s="8">
        <f>IF(H46&lt;16.28,S46,0)</f>
        <v>0</v>
      </c>
      <c r="L46" s="131">
        <f>H46*S46/1000</f>
        <v>20211502.8299185</v>
      </c>
      <c r="M46" s="8">
        <f>IF(C46=E46,0,1)</f>
        <v>1</v>
      </c>
      <c r="N46" s="9">
        <v>3220808803</v>
      </c>
      <c r="O46" s="9">
        <f>N46*C46/1000</f>
        <v>59778211.38368</v>
      </c>
      <c r="P46" s="9">
        <v>400004056</v>
      </c>
      <c r="Q46" s="9">
        <v>155171501</v>
      </c>
      <c r="R46" s="9">
        <v>319166820</v>
      </c>
      <c r="S46" s="9">
        <f>P46+Q46+R46</f>
        <v>874342377</v>
      </c>
      <c r="T46" s="47">
        <f>S46*E46/1000</f>
        <v>34886260.8423</v>
      </c>
      <c r="U46" s="9">
        <v>4095151180</v>
      </c>
      <c r="V46" s="10">
        <v>78.6493</v>
      </c>
      <c r="W46" s="132">
        <f>S46/U46</f>
        <v>0.213506739695017</v>
      </c>
      <c r="X46" s="10">
        <v>21.3507</v>
      </c>
      <c r="Y46" s="115"/>
      <c r="Z46" s="53"/>
      <c r="AA46" s="11"/>
      <c r="AB46" s="11"/>
      <c r="AC46" s="11"/>
      <c r="AD46" s="11"/>
      <c r="AE46" s="11"/>
      <c r="AF46" s="11"/>
      <c r="AG46" s="11"/>
      <c r="AH46" s="11"/>
    </row>
    <row r="47" ht="15" customHeight="1">
      <c r="A47" t="s" s="6">
        <v>434</v>
      </c>
      <c r="B47" t="s" s="6">
        <v>18</v>
      </c>
      <c r="C47" s="7">
        <v>18.53</v>
      </c>
      <c r="D47" s="7">
        <v>0</v>
      </c>
      <c r="E47" s="7">
        <v>39.26</v>
      </c>
      <c r="F47" s="7">
        <v>39.26</v>
      </c>
      <c r="G47" s="7">
        <v>39.26</v>
      </c>
      <c r="H47" s="7">
        <f>(1-W47)*C47+W47*E47</f>
        <v>23.3712362415507</v>
      </c>
      <c r="I47" s="8">
        <f>IF(H47&lt;16.28,N47,0)</f>
        <v>0</v>
      </c>
      <c r="J47" s="131">
        <f>H47*N47/1000</f>
        <v>15379733.9622356</v>
      </c>
      <c r="K47" s="8">
        <f>IF(H47&lt;16.28,S47,0)</f>
        <v>0</v>
      </c>
      <c r="L47" s="131">
        <f>H47*S47/1000</f>
        <v>4686137.10766443</v>
      </c>
      <c r="M47" s="8">
        <f>IF(C47=E47,0,1)</f>
        <v>1</v>
      </c>
      <c r="N47" s="9">
        <v>658062492</v>
      </c>
      <c r="O47" s="9">
        <f>N47*C47/1000</f>
        <v>12193897.97676</v>
      </c>
      <c r="P47" s="9">
        <v>119755771</v>
      </c>
      <c r="Q47" s="9">
        <v>24997700</v>
      </c>
      <c r="R47" s="9">
        <v>55755268</v>
      </c>
      <c r="S47" s="9">
        <f>P47+Q47+R47</f>
        <v>200508739</v>
      </c>
      <c r="T47" s="47">
        <f>S47*E47/1000</f>
        <v>7871973.09314</v>
      </c>
      <c r="U47" s="9">
        <v>858571231</v>
      </c>
      <c r="V47" s="10">
        <v>76.64619999999999</v>
      </c>
      <c r="W47" s="132">
        <f>S47/U47</f>
        <v>0.233537686519571</v>
      </c>
      <c r="X47" s="10">
        <v>23.3538</v>
      </c>
      <c r="Y47" s="115"/>
      <c r="Z47" s="53"/>
      <c r="AA47" s="11"/>
      <c r="AB47" s="11"/>
      <c r="AC47" s="11"/>
      <c r="AD47" s="11"/>
      <c r="AE47" s="11"/>
      <c r="AF47" s="11"/>
      <c r="AG47" s="11"/>
      <c r="AH47" s="11"/>
    </row>
    <row r="48" ht="15" customHeight="1">
      <c r="A48" t="s" s="6">
        <v>628</v>
      </c>
      <c r="B48" t="s" s="6">
        <v>18</v>
      </c>
      <c r="C48" s="7">
        <v>18.52</v>
      </c>
      <c r="D48" s="7">
        <v>0</v>
      </c>
      <c r="E48" s="7">
        <v>18.52</v>
      </c>
      <c r="F48" s="7">
        <v>18.52</v>
      </c>
      <c r="G48" s="7">
        <v>18.52</v>
      </c>
      <c r="H48" s="7">
        <f>(1-W48)*C48+W48*E48</f>
        <v>18.52</v>
      </c>
      <c r="I48" s="8">
        <f>IF(H48&lt;16.28,N48,0)</f>
        <v>0</v>
      </c>
      <c r="J48" s="131">
        <f>H48*N48/1000</f>
        <v>3313719.8912</v>
      </c>
      <c r="K48" s="8">
        <f>IF(H48&lt;16.28,S48,0)</f>
        <v>0</v>
      </c>
      <c r="L48" s="131">
        <f>H48*S48/1000</f>
        <v>323002.91224</v>
      </c>
      <c r="M48" s="8">
        <f>IF(C48=E48,0,1)</f>
        <v>0</v>
      </c>
      <c r="N48" s="9">
        <v>178926560</v>
      </c>
      <c r="O48" s="9">
        <f>N48*C48/1000</f>
        <v>3313719.8912</v>
      </c>
      <c r="P48" s="9">
        <v>3101840</v>
      </c>
      <c r="Q48" s="9">
        <v>1401260</v>
      </c>
      <c r="R48" s="9">
        <v>12937662</v>
      </c>
      <c r="S48" s="9">
        <f>P48+Q48+R48</f>
        <v>17440762</v>
      </c>
      <c r="T48" s="47">
        <f>S48*E48/1000</f>
        <v>323002.91224</v>
      </c>
      <c r="U48" s="9">
        <v>196367322</v>
      </c>
      <c r="V48" s="10">
        <v>91.1183</v>
      </c>
      <c r="W48" s="132">
        <f>S48/U48</f>
        <v>0.0888170283240915</v>
      </c>
      <c r="X48" s="10">
        <v>8.8817</v>
      </c>
      <c r="Y48" s="115"/>
      <c r="Z48" s="53"/>
      <c r="AA48" s="11"/>
      <c r="AB48" s="11"/>
      <c r="AC48" s="11"/>
      <c r="AD48" s="11"/>
      <c r="AE48" s="11"/>
      <c r="AF48" s="11"/>
      <c r="AG48" s="11"/>
      <c r="AH48" s="11"/>
    </row>
    <row r="49" ht="15" customHeight="1">
      <c r="A49" t="s" s="6">
        <v>672</v>
      </c>
      <c r="B49" t="s" s="6">
        <v>18</v>
      </c>
      <c r="C49" s="7">
        <v>18.49</v>
      </c>
      <c r="D49" s="7">
        <v>0</v>
      </c>
      <c r="E49" s="7">
        <v>18.49</v>
      </c>
      <c r="F49" s="7">
        <v>18.49</v>
      </c>
      <c r="G49" s="7">
        <v>18.49</v>
      </c>
      <c r="H49" s="7">
        <f>(1-W49)*C49+W49*E49</f>
        <v>18.49</v>
      </c>
      <c r="I49" s="8">
        <f>IF(H49&lt;16.28,N49,0)</f>
        <v>0</v>
      </c>
      <c r="J49" s="131">
        <f>H49*N49/1000</f>
        <v>58344888.45429</v>
      </c>
      <c r="K49" s="8">
        <f>IF(H49&lt;16.28,S49,0)</f>
        <v>0</v>
      </c>
      <c r="L49" s="131">
        <f>H49*S49/1000</f>
        <v>25403331.91827</v>
      </c>
      <c r="M49" s="8">
        <f>IF(C49=E49,0,1)</f>
        <v>0</v>
      </c>
      <c r="N49" s="9">
        <v>3155483421</v>
      </c>
      <c r="O49" s="9">
        <f>N49*C49/1000</f>
        <v>58344888.45429</v>
      </c>
      <c r="P49" s="9">
        <v>595262280</v>
      </c>
      <c r="Q49" s="9">
        <v>484992385</v>
      </c>
      <c r="R49" s="9">
        <v>293641058</v>
      </c>
      <c r="S49" s="9">
        <f>P49+Q49+R49</f>
        <v>1373895723</v>
      </c>
      <c r="T49" s="47">
        <f>S49*E49/1000</f>
        <v>25403331.91827</v>
      </c>
      <c r="U49" s="9">
        <v>4529379144</v>
      </c>
      <c r="V49" s="10">
        <v>69.667</v>
      </c>
      <c r="W49" s="132">
        <f>S49/U49</f>
        <v>0.30332981172927</v>
      </c>
      <c r="X49" s="10">
        <v>30.333</v>
      </c>
      <c r="Y49" s="115"/>
      <c r="Z49" s="53"/>
      <c r="AA49" s="11"/>
      <c r="AB49" s="11"/>
      <c r="AC49" s="11"/>
      <c r="AD49" s="11"/>
      <c r="AE49" s="11"/>
      <c r="AF49" s="11"/>
      <c r="AG49" s="11"/>
      <c r="AH49" s="11"/>
    </row>
    <row r="50" ht="15" customHeight="1">
      <c r="A50" t="s" s="6">
        <v>674</v>
      </c>
      <c r="B50" t="s" s="6">
        <v>18</v>
      </c>
      <c r="C50" s="7">
        <v>18.49</v>
      </c>
      <c r="D50" s="7">
        <v>0</v>
      </c>
      <c r="E50" s="7">
        <v>36.31</v>
      </c>
      <c r="F50" s="7">
        <v>36.31</v>
      </c>
      <c r="G50" s="7">
        <v>36.31</v>
      </c>
      <c r="H50" s="7">
        <f>(1-W50)*C50+W50*E50</f>
        <v>21.610475645621</v>
      </c>
      <c r="I50" s="8">
        <f>IF(H50&lt;16.28,N50,0)</f>
        <v>0</v>
      </c>
      <c r="J50" s="131">
        <f>H50*N50/1000</f>
        <v>67707304.8423595</v>
      </c>
      <c r="K50" s="8">
        <f>IF(H50&lt;16.28,S50,0)</f>
        <v>0</v>
      </c>
      <c r="L50" s="131">
        <f>H50*S50/1000</f>
        <v>14373185.8730706</v>
      </c>
      <c r="M50" s="8">
        <f>IF(C50=E50,0,1)</f>
        <v>1</v>
      </c>
      <c r="N50" s="9">
        <v>3133077955</v>
      </c>
      <c r="O50" s="9">
        <f>N50*C50/1000</f>
        <v>57930611.38795</v>
      </c>
      <c r="P50" s="9">
        <v>357017048</v>
      </c>
      <c r="Q50" s="9">
        <v>163907409</v>
      </c>
      <c r="R50" s="9">
        <v>144178251</v>
      </c>
      <c r="S50" s="9">
        <f>P50+Q50+R50</f>
        <v>665102708</v>
      </c>
      <c r="T50" s="47">
        <f>S50*E50/1000</f>
        <v>24149879.32748</v>
      </c>
      <c r="U50" s="9">
        <v>3798180663</v>
      </c>
      <c r="V50" s="10">
        <v>82.4889</v>
      </c>
      <c r="W50" s="132">
        <f>S50/U50</f>
        <v>0.17511086675763</v>
      </c>
      <c r="X50" s="10">
        <v>17.5111</v>
      </c>
      <c r="Y50" s="115"/>
      <c r="Z50" s="53"/>
      <c r="AA50" s="11"/>
      <c r="AB50" s="11"/>
      <c r="AC50" s="11"/>
      <c r="AD50" s="11"/>
      <c r="AE50" s="11"/>
      <c r="AF50" s="11"/>
      <c r="AG50" s="11"/>
      <c r="AH50" s="11"/>
    </row>
    <row r="51" ht="15" customHeight="1">
      <c r="A51" t="s" s="6">
        <v>646</v>
      </c>
      <c r="B51" t="s" s="6">
        <v>18</v>
      </c>
      <c r="C51" s="7">
        <v>18.35</v>
      </c>
      <c r="D51" s="7">
        <v>0</v>
      </c>
      <c r="E51" s="7">
        <v>18.35</v>
      </c>
      <c r="F51" s="7">
        <v>18.35</v>
      </c>
      <c r="G51" s="7">
        <v>18.35</v>
      </c>
      <c r="H51" s="7">
        <f>(1-W51)*C51+W51*E51</f>
        <v>18.35</v>
      </c>
      <c r="I51" s="8">
        <f>IF(H51&lt;16.28,N51,0)</f>
        <v>0</v>
      </c>
      <c r="J51" s="131">
        <f>H51*N51/1000</f>
        <v>73455419.7158</v>
      </c>
      <c r="K51" s="8">
        <f>IF(H51&lt;16.28,S51,0)</f>
        <v>0</v>
      </c>
      <c r="L51" s="131">
        <f>H51*S51/1000</f>
        <v>3695802.8892</v>
      </c>
      <c r="M51" s="8">
        <f>IF(C51=E51,0,1)</f>
        <v>0</v>
      </c>
      <c r="N51" s="9">
        <v>4003020148</v>
      </c>
      <c r="O51" s="9">
        <f>N51*C51/1000</f>
        <v>73455419.7158</v>
      </c>
      <c r="P51" s="9">
        <v>137208352</v>
      </c>
      <c r="Q51" s="9">
        <v>4657300</v>
      </c>
      <c r="R51" s="9">
        <v>59540500</v>
      </c>
      <c r="S51" s="9">
        <f>P51+Q51+R51</f>
        <v>201406152</v>
      </c>
      <c r="T51" s="47">
        <f>S51*E51/1000</f>
        <v>3695802.8892</v>
      </c>
      <c r="U51" s="9">
        <v>4204426300</v>
      </c>
      <c r="V51" s="10">
        <v>95.2097</v>
      </c>
      <c r="W51" s="132">
        <f>S51/U51</f>
        <v>0.0479033612742837</v>
      </c>
      <c r="X51" s="10">
        <v>4.7903</v>
      </c>
      <c r="Y51" s="115"/>
      <c r="Z51" s="53"/>
      <c r="AA51" s="11"/>
      <c r="AB51" s="11"/>
      <c r="AC51" s="11"/>
      <c r="AD51" s="11"/>
      <c r="AE51" s="11"/>
      <c r="AF51" s="11"/>
      <c r="AG51" s="11"/>
      <c r="AH51" s="11"/>
    </row>
    <row r="52" ht="15" customHeight="1">
      <c r="A52" t="s" s="6">
        <v>482</v>
      </c>
      <c r="B52" t="s" s="6">
        <v>18</v>
      </c>
      <c r="C52" s="7">
        <v>18.32</v>
      </c>
      <c r="D52" s="7">
        <v>0</v>
      </c>
      <c r="E52" s="7">
        <v>18.32</v>
      </c>
      <c r="F52" s="7">
        <v>18.32</v>
      </c>
      <c r="G52" s="7">
        <v>18.32</v>
      </c>
      <c r="H52" s="7">
        <f>(1-W52)*C52+W52*E52</f>
        <v>18.32</v>
      </c>
      <c r="I52" s="8">
        <f>IF(H52&lt;16.28,N52,0)</f>
        <v>0</v>
      </c>
      <c r="J52" s="131">
        <f>H52*N52/1000</f>
        <v>1650597.99808</v>
      </c>
      <c r="K52" s="8">
        <f>IF(H52&lt;16.28,S52,0)</f>
        <v>0</v>
      </c>
      <c r="L52" s="131">
        <f>H52*S52/1000</f>
        <v>258114.62032</v>
      </c>
      <c r="M52" s="8">
        <f>IF(C52=E52,0,1)</f>
        <v>0</v>
      </c>
      <c r="N52" s="9">
        <v>90098144</v>
      </c>
      <c r="O52" s="9">
        <f>N52*C52/1000</f>
        <v>1650597.99808</v>
      </c>
      <c r="P52" s="9">
        <v>6464943</v>
      </c>
      <c r="Q52" s="9">
        <v>853400</v>
      </c>
      <c r="R52" s="9">
        <v>6770883</v>
      </c>
      <c r="S52" s="9">
        <f>P52+Q52+R52</f>
        <v>14089226</v>
      </c>
      <c r="T52" s="47">
        <f>S52*E52/1000</f>
        <v>258114.62032</v>
      </c>
      <c r="U52" s="9">
        <v>104187370</v>
      </c>
      <c r="V52" s="10">
        <v>86.477</v>
      </c>
      <c r="W52" s="132">
        <f>S52/U52</f>
        <v>0.135229692428171</v>
      </c>
      <c r="X52" s="10">
        <v>13.523</v>
      </c>
      <c r="Y52" s="115"/>
      <c r="Z52" s="53"/>
      <c r="AA52" s="11"/>
      <c r="AB52" s="11"/>
      <c r="AC52" s="11"/>
      <c r="AD52" s="11"/>
      <c r="AE52" s="11"/>
      <c r="AF52" s="11"/>
      <c r="AG52" s="11"/>
      <c r="AH52" s="11"/>
    </row>
    <row r="53" ht="15" customHeight="1">
      <c r="A53" t="s" s="6">
        <v>136</v>
      </c>
      <c r="B53" t="s" s="6">
        <v>18</v>
      </c>
      <c r="C53" s="7">
        <v>18.25</v>
      </c>
      <c r="D53" s="7">
        <v>0</v>
      </c>
      <c r="E53" s="7">
        <v>18.25</v>
      </c>
      <c r="F53" s="7">
        <v>18.25</v>
      </c>
      <c r="G53" s="7">
        <v>18.25</v>
      </c>
      <c r="H53" s="7">
        <f>(1-W53)*C53+W53*E53</f>
        <v>18.25</v>
      </c>
      <c r="I53" s="8">
        <f>IF(H53&lt;16.28,N53,0)</f>
        <v>0</v>
      </c>
      <c r="J53" s="131">
        <f>H53*N53/1000</f>
        <v>3186971.85875</v>
      </c>
      <c r="K53" s="8">
        <f>IF(H53&lt;16.28,S53,0)</f>
        <v>0</v>
      </c>
      <c r="L53" s="131">
        <f>H53*S53/1000</f>
        <v>171178.33875</v>
      </c>
      <c r="M53" s="8">
        <f>IF(C53=E53,0,1)</f>
        <v>0</v>
      </c>
      <c r="N53" s="9">
        <v>174628595</v>
      </c>
      <c r="O53" s="9">
        <f>N53*C53/1000</f>
        <v>3186971.85875</v>
      </c>
      <c r="P53" s="9">
        <v>3023175</v>
      </c>
      <c r="Q53" s="9">
        <v>952580</v>
      </c>
      <c r="R53" s="9">
        <v>5403880</v>
      </c>
      <c r="S53" s="9">
        <f>P53+Q53+R53</f>
        <v>9379635</v>
      </c>
      <c r="T53" s="47">
        <f>S53*E53/1000</f>
        <v>171178.33875</v>
      </c>
      <c r="U53" s="9">
        <v>184008230</v>
      </c>
      <c r="V53" s="10">
        <v>94.90260000000001</v>
      </c>
      <c r="W53" s="132">
        <f>S53/U53</f>
        <v>0.0509739971956689</v>
      </c>
      <c r="X53" s="10">
        <v>5.0974</v>
      </c>
      <c r="Y53" s="115"/>
      <c r="Z53" s="53"/>
      <c r="AA53" s="11"/>
      <c r="AB53" s="11"/>
      <c r="AC53" s="11"/>
      <c r="AD53" s="11"/>
      <c r="AE53" s="11"/>
      <c r="AF53" s="11"/>
      <c r="AG53" s="11"/>
      <c r="AH53" s="11"/>
    </row>
    <row r="54" ht="15" customHeight="1">
      <c r="A54" t="s" s="6">
        <v>432</v>
      </c>
      <c r="B54" t="s" s="6">
        <v>18</v>
      </c>
      <c r="C54" s="7">
        <v>18.2</v>
      </c>
      <c r="D54" s="7">
        <v>18.2</v>
      </c>
      <c r="E54" s="7">
        <v>18.2</v>
      </c>
      <c r="F54" s="7">
        <v>18.2</v>
      </c>
      <c r="G54" s="7">
        <v>18.2</v>
      </c>
      <c r="H54" s="7">
        <f>(1-W54)*C54+W54*E54</f>
        <v>18.2</v>
      </c>
      <c r="I54" s="8">
        <f>IF(H54&lt;16.28,N54,0)</f>
        <v>0</v>
      </c>
      <c r="J54" s="131">
        <f>H54*N54/1000</f>
        <v>34371266.4204</v>
      </c>
      <c r="K54" s="8">
        <f>IF(H54&lt;16.28,S54,0)</f>
        <v>0</v>
      </c>
      <c r="L54" s="131">
        <f>H54*S54/1000</f>
        <v>2705828.1796</v>
      </c>
      <c r="M54" s="8">
        <f>IF(C54=E54,0,1)</f>
        <v>0</v>
      </c>
      <c r="N54" s="9">
        <v>1888531122</v>
      </c>
      <c r="O54" s="9">
        <f>N54*C54/1000</f>
        <v>34371266.4204</v>
      </c>
      <c r="P54" s="9">
        <v>81264198</v>
      </c>
      <c r="Q54" s="9">
        <v>18594600</v>
      </c>
      <c r="R54" s="9">
        <v>48813080</v>
      </c>
      <c r="S54" s="9">
        <f>P54+Q54+R54</f>
        <v>148671878</v>
      </c>
      <c r="T54" s="47">
        <f>S54*E54/1000</f>
        <v>2705828.1796</v>
      </c>
      <c r="U54" s="9">
        <v>2038053400</v>
      </c>
      <c r="V54" s="10">
        <v>92.7052</v>
      </c>
      <c r="W54" s="132">
        <f>S54/U54</f>
        <v>0.0729479796751155</v>
      </c>
      <c r="X54" s="10">
        <v>7.2948</v>
      </c>
      <c r="Y54" s="115"/>
      <c r="Z54" s="53"/>
      <c r="AA54" s="11"/>
      <c r="AB54" s="11"/>
      <c r="AC54" s="11"/>
      <c r="AD54" s="11"/>
      <c r="AE54" s="11"/>
      <c r="AF54" s="11"/>
      <c r="AG54" s="11"/>
      <c r="AH54" s="11"/>
    </row>
    <row r="55" ht="15" customHeight="1">
      <c r="A55" t="s" s="6">
        <v>592</v>
      </c>
      <c r="B55" t="s" s="6">
        <v>18</v>
      </c>
      <c r="C55" s="7">
        <v>18.05</v>
      </c>
      <c r="D55" s="7">
        <v>0</v>
      </c>
      <c r="E55" s="7">
        <v>24.57</v>
      </c>
      <c r="F55" s="7">
        <v>24.57</v>
      </c>
      <c r="G55" s="7">
        <v>24.57</v>
      </c>
      <c r="H55" s="7">
        <f>(1-W55)*C55+W55*E55</f>
        <v>18.5439901672426</v>
      </c>
      <c r="I55" s="8">
        <f>IF(H55&lt;16.28,N55,0)</f>
        <v>0</v>
      </c>
      <c r="J55" s="131">
        <f>H55*N55/1000</f>
        <v>89096479.0421931</v>
      </c>
      <c r="K55" s="8">
        <f>IF(H55&lt;16.28,S55,0)</f>
        <v>0</v>
      </c>
      <c r="L55" s="131">
        <f>H55*S55/1000</f>
        <v>7303802.31766699</v>
      </c>
      <c r="M55" s="8">
        <f>IF(C55=E55,0,1)</f>
        <v>1</v>
      </c>
      <c r="N55" s="9">
        <v>4804601288</v>
      </c>
      <c r="O55" s="9">
        <f>N55*C55/1000</f>
        <v>86723053.2484</v>
      </c>
      <c r="P55" s="9">
        <v>215023558</v>
      </c>
      <c r="Q55" s="9">
        <v>34203500</v>
      </c>
      <c r="R55" s="9">
        <v>144636520</v>
      </c>
      <c r="S55" s="9">
        <f>P55+Q55+R55</f>
        <v>393863578</v>
      </c>
      <c r="T55" s="47">
        <f>S55*E55/1000</f>
        <v>9677228.11146</v>
      </c>
      <c r="U55" s="9">
        <v>5198464866</v>
      </c>
      <c r="V55" s="10">
        <v>92.4235</v>
      </c>
      <c r="W55" s="132">
        <f>S55/U55</f>
        <v>0.07576536307401489</v>
      </c>
      <c r="X55" s="10">
        <v>7.5765</v>
      </c>
      <c r="Y55" s="115"/>
      <c r="Z55" s="53"/>
      <c r="AA55" s="11"/>
      <c r="AB55" s="11"/>
      <c r="AC55" s="11"/>
      <c r="AD55" s="11"/>
      <c r="AE55" s="11"/>
      <c r="AF55" s="11"/>
      <c r="AG55" s="11"/>
      <c r="AH55" s="11"/>
    </row>
    <row r="56" ht="15" customHeight="1">
      <c r="A56" t="s" s="6">
        <v>152</v>
      </c>
      <c r="B56" t="s" s="6">
        <v>18</v>
      </c>
      <c r="C56" s="7">
        <v>17.95</v>
      </c>
      <c r="D56" s="7">
        <v>0</v>
      </c>
      <c r="E56" s="7">
        <v>17.95</v>
      </c>
      <c r="F56" s="7">
        <v>17.95</v>
      </c>
      <c r="G56" s="7">
        <v>17.95</v>
      </c>
      <c r="H56" s="7">
        <f>(1-W56)*C56+W56*E56</f>
        <v>17.95</v>
      </c>
      <c r="I56" s="8">
        <f>IF(H56&lt;16.28,N56,0)</f>
        <v>0</v>
      </c>
      <c r="J56" s="131">
        <f>H56*N56/1000</f>
        <v>4591923.46085</v>
      </c>
      <c r="K56" s="8">
        <f>IF(H56&lt;16.28,S56,0)</f>
        <v>0</v>
      </c>
      <c r="L56" s="131">
        <f>H56*S56/1000</f>
        <v>715790.98325</v>
      </c>
      <c r="M56" s="8">
        <f>IF(C56=E56,0,1)</f>
        <v>0</v>
      </c>
      <c r="N56" s="9">
        <v>255817463</v>
      </c>
      <c r="O56" s="9">
        <f>N56*C56/1000</f>
        <v>4591923.46085</v>
      </c>
      <c r="P56" s="9">
        <v>7722014</v>
      </c>
      <c r="Q56" s="9">
        <v>10196384</v>
      </c>
      <c r="R56" s="9">
        <v>21958537</v>
      </c>
      <c r="S56" s="9">
        <f>P56+Q56+R56</f>
        <v>39876935</v>
      </c>
      <c r="T56" s="47">
        <f>S56*E56/1000</f>
        <v>715790.98325</v>
      </c>
      <c r="U56" s="9">
        <v>295694398</v>
      </c>
      <c r="V56" s="10">
        <v>86.5141</v>
      </c>
      <c r="W56" s="132">
        <f>S56/U56</f>
        <v>0.134858608312221</v>
      </c>
      <c r="X56" s="10">
        <v>13.4859</v>
      </c>
      <c r="Y56" s="115"/>
      <c r="Z56" s="53"/>
      <c r="AA56" s="11"/>
      <c r="AB56" s="11"/>
      <c r="AC56" s="11"/>
      <c r="AD56" s="11"/>
      <c r="AE56" s="11"/>
      <c r="AF56" s="11"/>
      <c r="AG56" s="11"/>
      <c r="AH56" s="11"/>
    </row>
    <row r="57" ht="15" customHeight="1">
      <c r="A57" t="s" s="6">
        <v>266</v>
      </c>
      <c r="B57" t="s" s="6">
        <v>18</v>
      </c>
      <c r="C57" s="7">
        <v>17.91</v>
      </c>
      <c r="D57" s="7">
        <v>0</v>
      </c>
      <c r="E57" s="7">
        <v>17.89</v>
      </c>
      <c r="F57" s="7">
        <v>17.89</v>
      </c>
      <c r="G57" s="7">
        <v>17.89</v>
      </c>
      <c r="H57" s="7">
        <f>(1-W57)*C57+W57*E57</f>
        <v>17.9090764507058</v>
      </c>
      <c r="I57" s="8">
        <f>IF(H57&lt;16.28,N57,0)</f>
        <v>0</v>
      </c>
      <c r="J57" s="131">
        <f>H57*N57/1000</f>
        <v>23860987.6937808</v>
      </c>
      <c r="K57" s="8">
        <f>IF(H57&lt;16.28,S57,0)</f>
        <v>0</v>
      </c>
      <c r="L57" s="131">
        <f>H57*S57/1000</f>
        <v>1155183.35575911</v>
      </c>
      <c r="M57" s="8">
        <f>IF(C57=E57,0,1)</f>
        <v>1</v>
      </c>
      <c r="N57" s="9">
        <v>1332340490</v>
      </c>
      <c r="O57" s="9">
        <f>N57*C57/1000</f>
        <v>23862218.1759</v>
      </c>
      <c r="P57" s="9">
        <v>42756662</v>
      </c>
      <c r="Q57" s="9">
        <v>2513900</v>
      </c>
      <c r="R57" s="9">
        <v>19232114</v>
      </c>
      <c r="S57" s="9">
        <f>P57+Q57+R57</f>
        <v>64502676</v>
      </c>
      <c r="T57" s="47">
        <f>S57*E57/1000</f>
        <v>1153952.87364</v>
      </c>
      <c r="U57" s="9">
        <v>1396843166</v>
      </c>
      <c r="V57" s="10">
        <v>95.3823</v>
      </c>
      <c r="W57" s="132">
        <f>S57/U57</f>
        <v>0.0461774647075877</v>
      </c>
      <c r="X57" s="10">
        <v>4.6177</v>
      </c>
      <c r="Y57" s="115"/>
      <c r="Z57" s="53"/>
      <c r="AA57" s="11"/>
      <c r="AB57" s="11"/>
      <c r="AC57" s="11"/>
      <c r="AD57" s="11"/>
      <c r="AE57" s="11"/>
      <c r="AF57" s="11"/>
      <c r="AG57" s="11"/>
      <c r="AH57" s="11"/>
    </row>
    <row r="58" ht="15" customHeight="1">
      <c r="A58" t="s" s="6">
        <v>80</v>
      </c>
      <c r="B58" t="s" s="6">
        <v>18</v>
      </c>
      <c r="C58" s="7">
        <v>17.9</v>
      </c>
      <c r="D58" s="7">
        <v>0</v>
      </c>
      <c r="E58" s="7">
        <v>17.9</v>
      </c>
      <c r="F58" s="7">
        <v>17.9</v>
      </c>
      <c r="G58" s="7">
        <v>17.9</v>
      </c>
      <c r="H58" s="7">
        <f>(1-W58)*C58+W58*E58</f>
        <v>17.9</v>
      </c>
      <c r="I58" s="8">
        <f>IF(H58&lt;16.28,N58,0)</f>
        <v>0</v>
      </c>
      <c r="J58" s="131">
        <f>H58*N58/1000</f>
        <v>16828691.0681</v>
      </c>
      <c r="K58" s="8">
        <f>IF(H58&lt;16.28,S58,0)</f>
        <v>0</v>
      </c>
      <c r="L58" s="131">
        <f>H58*S58/1000</f>
        <v>4022391.1789</v>
      </c>
      <c r="M58" s="8">
        <f>IF(C58=E58,0,1)</f>
        <v>0</v>
      </c>
      <c r="N58" s="9">
        <v>940150339</v>
      </c>
      <c r="O58" s="9">
        <f>N58*C58/1000</f>
        <v>16828691.0681</v>
      </c>
      <c r="P58" s="9">
        <v>26743261</v>
      </c>
      <c r="Q58" s="9">
        <v>30830814</v>
      </c>
      <c r="R58" s="9">
        <v>167140516</v>
      </c>
      <c r="S58" s="9">
        <f>P58+Q58+R58</f>
        <v>224714591</v>
      </c>
      <c r="T58" s="47">
        <f>S58*E58/1000</f>
        <v>4022391.1789</v>
      </c>
      <c r="U58" s="9">
        <v>1164864930</v>
      </c>
      <c r="V58" s="10">
        <v>80.709</v>
      </c>
      <c r="W58" s="132">
        <f>S58/U58</f>
        <v>0.192910426962549</v>
      </c>
      <c r="X58" s="10">
        <v>19.291</v>
      </c>
      <c r="Y58" s="115"/>
      <c r="Z58" s="53"/>
      <c r="AA58" s="11"/>
      <c r="AB58" s="11"/>
      <c r="AC58" s="11"/>
      <c r="AD58" s="11"/>
      <c r="AE58" s="11"/>
      <c r="AF58" s="11"/>
      <c r="AG58" s="11"/>
      <c r="AH58" s="11"/>
    </row>
    <row r="59" ht="15" customHeight="1">
      <c r="A59" t="s" s="6">
        <v>572</v>
      </c>
      <c r="B59" t="s" s="6">
        <v>18</v>
      </c>
      <c r="C59" s="7">
        <v>17.9</v>
      </c>
      <c r="D59" s="7">
        <v>0</v>
      </c>
      <c r="E59" s="7">
        <v>17.9</v>
      </c>
      <c r="F59" s="7">
        <v>17.9</v>
      </c>
      <c r="G59" s="7">
        <v>17.9</v>
      </c>
      <c r="H59" s="7">
        <f>(1-W59)*C59+W59*E59</f>
        <v>17.9</v>
      </c>
      <c r="I59" s="8">
        <f>IF(H59&lt;16.28,N59,0)</f>
        <v>0</v>
      </c>
      <c r="J59" s="131">
        <f>H59*N59/1000</f>
        <v>18760605.2753</v>
      </c>
      <c r="K59" s="8">
        <f>IF(H59&lt;16.28,S59,0)</f>
        <v>0</v>
      </c>
      <c r="L59" s="131">
        <f>H59*S59/1000</f>
        <v>5245506.0907</v>
      </c>
      <c r="M59" s="8">
        <f>IF(C59=E59,0,1)</f>
        <v>0</v>
      </c>
      <c r="N59" s="9">
        <v>1048078507</v>
      </c>
      <c r="O59" s="9">
        <f>N59*C59/1000</f>
        <v>18760605.2753</v>
      </c>
      <c r="P59" s="9">
        <v>123105293</v>
      </c>
      <c r="Q59" s="9">
        <v>66101700</v>
      </c>
      <c r="R59" s="9">
        <v>103838040</v>
      </c>
      <c r="S59" s="9">
        <f>P59+Q59+R59</f>
        <v>293045033</v>
      </c>
      <c r="T59" s="47">
        <f>S59*E59/1000</f>
        <v>5245506.0907</v>
      </c>
      <c r="U59" s="9">
        <v>1341123540</v>
      </c>
      <c r="V59" s="10">
        <v>78.1493</v>
      </c>
      <c r="W59" s="132">
        <f>S59/U59</f>
        <v>0.218507113073267</v>
      </c>
      <c r="X59" s="10">
        <v>21.8507</v>
      </c>
      <c r="Y59" s="115"/>
      <c r="Z59" s="53"/>
      <c r="AA59" s="11"/>
      <c r="AB59" s="11"/>
      <c r="AC59" s="11"/>
      <c r="AD59" s="11"/>
      <c r="AE59" s="11"/>
      <c r="AF59" s="11"/>
      <c r="AG59" s="11"/>
      <c r="AH59" s="11"/>
    </row>
    <row r="60" ht="15" customHeight="1">
      <c r="A60" t="s" s="6">
        <v>444</v>
      </c>
      <c r="B60" t="s" s="6">
        <v>18</v>
      </c>
      <c r="C60" s="7">
        <v>17.89</v>
      </c>
      <c r="D60" s="7">
        <v>0</v>
      </c>
      <c r="E60" s="7">
        <v>17.89</v>
      </c>
      <c r="F60" s="7">
        <v>17.89</v>
      </c>
      <c r="G60" s="7">
        <v>17.89</v>
      </c>
      <c r="H60" s="7">
        <f>(1-W60)*C60+W60*E60</f>
        <v>17.89</v>
      </c>
      <c r="I60" s="8">
        <f>IF(H60&lt;16.28,N60,0)</f>
        <v>0</v>
      </c>
      <c r="J60" s="131">
        <f>H60*N60/1000</f>
        <v>56848966.03671</v>
      </c>
      <c r="K60" s="8">
        <f>IF(H60&lt;16.28,S60,0)</f>
        <v>0</v>
      </c>
      <c r="L60" s="131">
        <f>H60*S60/1000</f>
        <v>13257881.03695</v>
      </c>
      <c r="M60" s="8">
        <f>IF(C60=E60,0,1)</f>
        <v>0</v>
      </c>
      <c r="N60" s="9">
        <v>3177695139</v>
      </c>
      <c r="O60" s="9">
        <f>N60*C60/1000</f>
        <v>56848966.03671</v>
      </c>
      <c r="P60" s="9">
        <v>517692188</v>
      </c>
      <c r="Q60" s="9">
        <v>113346767</v>
      </c>
      <c r="R60" s="9">
        <v>110038800</v>
      </c>
      <c r="S60" s="9">
        <f>P60+Q60+R60</f>
        <v>741077755</v>
      </c>
      <c r="T60" s="47">
        <f>S60*E60/1000</f>
        <v>13257881.03695</v>
      </c>
      <c r="U60" s="9">
        <v>3918772894</v>
      </c>
      <c r="V60" s="10">
        <v>81.089</v>
      </c>
      <c r="W60" s="132">
        <f>S60/U60</f>
        <v>0.18910964606667</v>
      </c>
      <c r="X60" s="10">
        <v>18.911</v>
      </c>
      <c r="Y60" s="115"/>
      <c r="Z60" s="53"/>
      <c r="AA60" s="11"/>
      <c r="AB60" s="11"/>
      <c r="AC60" s="11"/>
      <c r="AD60" s="11"/>
      <c r="AE60" s="11"/>
      <c r="AF60" s="11"/>
      <c r="AG60" s="11"/>
      <c r="AH60" s="11"/>
    </row>
    <row r="61" ht="15" customHeight="1">
      <c r="A61" t="s" s="6">
        <v>254</v>
      </c>
      <c r="B61" t="s" s="6">
        <v>18</v>
      </c>
      <c r="C61" s="7">
        <v>17.88</v>
      </c>
      <c r="D61" s="7">
        <v>0</v>
      </c>
      <c r="E61" s="7">
        <v>17.88</v>
      </c>
      <c r="F61" s="7">
        <v>17.88</v>
      </c>
      <c r="G61" s="7">
        <v>17.88</v>
      </c>
      <c r="H61" s="7">
        <f>(1-W61)*C61+W61*E61</f>
        <v>17.88</v>
      </c>
      <c r="I61" s="8">
        <f>IF(H61&lt;16.28,N61,0)</f>
        <v>0</v>
      </c>
      <c r="J61" s="131">
        <f>H61*N61/1000</f>
        <v>30485420.95536</v>
      </c>
      <c r="K61" s="8">
        <f>IF(H61&lt;16.28,S61,0)</f>
        <v>0</v>
      </c>
      <c r="L61" s="131">
        <f>H61*S61/1000</f>
        <v>1344679.91856</v>
      </c>
      <c r="M61" s="8">
        <f>IF(C61=E61,0,1)</f>
        <v>0</v>
      </c>
      <c r="N61" s="9">
        <v>1705001172</v>
      </c>
      <c r="O61" s="9">
        <f>N61*C61/1000</f>
        <v>30485420.95536</v>
      </c>
      <c r="P61" s="9">
        <v>54855702</v>
      </c>
      <c r="Q61" s="9">
        <v>834700</v>
      </c>
      <c r="R61" s="9">
        <v>19515410</v>
      </c>
      <c r="S61" s="9">
        <f>P61+Q61+R61</f>
        <v>75205812</v>
      </c>
      <c r="T61" s="47">
        <f>S61*E61/1000</f>
        <v>1344679.91856</v>
      </c>
      <c r="U61" s="9">
        <v>1780206984</v>
      </c>
      <c r="V61" s="10">
        <v>95.7754</v>
      </c>
      <c r="W61" s="132">
        <f>S61/U61</f>
        <v>0.0422455437350424</v>
      </c>
      <c r="X61" s="10">
        <v>4.2246</v>
      </c>
      <c r="Y61" s="115"/>
      <c r="Z61" s="53"/>
      <c r="AA61" s="11"/>
      <c r="AB61" s="11"/>
      <c r="AC61" s="11"/>
      <c r="AD61" s="11"/>
      <c r="AE61" s="11"/>
      <c r="AF61" s="11"/>
      <c r="AG61" s="11"/>
      <c r="AH61" s="11"/>
    </row>
    <row r="62" ht="15" customHeight="1">
      <c r="A62" t="s" s="6">
        <v>398</v>
      </c>
      <c r="B62" t="s" s="6">
        <v>18</v>
      </c>
      <c r="C62" s="7">
        <v>17.83</v>
      </c>
      <c r="D62" s="7">
        <v>0</v>
      </c>
      <c r="E62" s="7">
        <v>17.83</v>
      </c>
      <c r="F62" s="7">
        <v>17.83</v>
      </c>
      <c r="G62" s="7">
        <v>17.83</v>
      </c>
      <c r="H62" s="7">
        <f>(1-W62)*C62+W62*E62</f>
        <v>17.83</v>
      </c>
      <c r="I62" s="8">
        <f>IF(H62&lt;16.28,N62,0)</f>
        <v>0</v>
      </c>
      <c r="J62" s="131">
        <f>H62*N62/1000</f>
        <v>14193953.9535</v>
      </c>
      <c r="K62" s="8">
        <f>IF(H62&lt;16.28,S62,0)</f>
        <v>0</v>
      </c>
      <c r="L62" s="131">
        <f>H62*S62/1000</f>
        <v>1595360.646</v>
      </c>
      <c r="M62" s="8">
        <f>IF(C62=E62,0,1)</f>
        <v>0</v>
      </c>
      <c r="N62" s="9">
        <v>796071450</v>
      </c>
      <c r="O62" s="9">
        <f>N62*C62/1000</f>
        <v>14193953.9535</v>
      </c>
      <c r="P62" s="9">
        <v>27814460</v>
      </c>
      <c r="Q62" s="9">
        <v>16574040</v>
      </c>
      <c r="R62" s="9">
        <v>45087700</v>
      </c>
      <c r="S62" s="9">
        <f>P62+Q62+R62</f>
        <v>89476200</v>
      </c>
      <c r="T62" s="47">
        <f>S62*E62/1000</f>
        <v>1595360.646</v>
      </c>
      <c r="U62" s="9">
        <v>885547650</v>
      </c>
      <c r="V62" s="10">
        <v>89.8959</v>
      </c>
      <c r="W62" s="132">
        <f>S62/U62</f>
        <v>0.101040525600175</v>
      </c>
      <c r="X62" s="10">
        <v>10.1041</v>
      </c>
      <c r="Y62" s="115"/>
      <c r="Z62" s="53"/>
      <c r="AA62" s="11"/>
      <c r="AB62" s="11"/>
      <c r="AC62" s="11"/>
      <c r="AD62" s="11"/>
      <c r="AE62" s="11"/>
      <c r="AF62" s="11"/>
      <c r="AG62" s="11"/>
      <c r="AH62" s="11"/>
    </row>
    <row r="63" ht="15" customHeight="1">
      <c r="A63" t="s" s="6">
        <v>382</v>
      </c>
      <c r="B63" t="s" s="6">
        <v>18</v>
      </c>
      <c r="C63" s="7">
        <v>17.79</v>
      </c>
      <c r="D63" s="7">
        <v>0</v>
      </c>
      <c r="E63" s="7">
        <v>17.79</v>
      </c>
      <c r="F63" s="7">
        <v>17.79</v>
      </c>
      <c r="G63" s="7">
        <v>17.79</v>
      </c>
      <c r="H63" s="7">
        <f>(1-W63)*C63+W63*E63</f>
        <v>17.79</v>
      </c>
      <c r="I63" s="8">
        <f>IF(H63&lt;16.28,N63,0)</f>
        <v>0</v>
      </c>
      <c r="J63" s="131">
        <f>H63*N63/1000</f>
        <v>1169285.83839</v>
      </c>
      <c r="K63" s="8">
        <f>IF(H63&lt;16.28,S63,0)</f>
        <v>0</v>
      </c>
      <c r="L63" s="131">
        <f>H63*S63/1000</f>
        <v>121342.08537</v>
      </c>
      <c r="M63" s="8">
        <f>IF(C63=E63,0,1)</f>
        <v>0</v>
      </c>
      <c r="N63" s="9">
        <v>65727141</v>
      </c>
      <c r="O63" s="9">
        <f>N63*C63/1000</f>
        <v>1169285.83839</v>
      </c>
      <c r="P63" s="9">
        <v>3132359</v>
      </c>
      <c r="Q63" s="9">
        <v>24700</v>
      </c>
      <c r="R63" s="9">
        <v>3663744</v>
      </c>
      <c r="S63" s="9">
        <f>P63+Q63+R63</f>
        <v>6820803</v>
      </c>
      <c r="T63" s="47">
        <f>S63*E63/1000</f>
        <v>121342.08537</v>
      </c>
      <c r="U63" s="9">
        <v>72547944</v>
      </c>
      <c r="V63" s="10">
        <v>90.59820000000001</v>
      </c>
      <c r="W63" s="132">
        <f>S63/U63</f>
        <v>0.0940178676876081</v>
      </c>
      <c r="X63" s="10">
        <v>9.4018</v>
      </c>
      <c r="Y63" s="115"/>
      <c r="Z63" s="53"/>
      <c r="AA63" s="11"/>
      <c r="AB63" s="11"/>
      <c r="AC63" s="11"/>
      <c r="AD63" s="11"/>
      <c r="AE63" s="11"/>
      <c r="AF63" s="11"/>
      <c r="AG63" s="11"/>
      <c r="AH63" s="11"/>
    </row>
    <row r="64" ht="15" customHeight="1">
      <c r="A64" t="s" s="6">
        <v>332</v>
      </c>
      <c r="B64" t="s" s="6">
        <v>18</v>
      </c>
      <c r="C64" s="7">
        <v>17.71</v>
      </c>
      <c r="D64" s="7">
        <v>0</v>
      </c>
      <c r="E64" s="7">
        <v>28.05</v>
      </c>
      <c r="F64" s="7">
        <v>28.05</v>
      </c>
      <c r="G64" s="7">
        <v>28.05</v>
      </c>
      <c r="H64" s="7">
        <f>(1-W64)*C64+W64*E64</f>
        <v>19.8224128505628</v>
      </c>
      <c r="I64" s="8">
        <f>IF(H64&lt;16.28,N64,0)</f>
        <v>0</v>
      </c>
      <c r="J64" s="131">
        <f>H64*N64/1000</f>
        <v>35935268.4587588</v>
      </c>
      <c r="K64" s="8">
        <f>IF(H64&lt;16.28,S64,0)</f>
        <v>0</v>
      </c>
      <c r="L64" s="131">
        <f>H64*S64/1000</f>
        <v>9226292.168281309</v>
      </c>
      <c r="M64" s="8">
        <f>IF(C64=E64,0,1)</f>
        <v>1</v>
      </c>
      <c r="N64" s="9">
        <v>1812860459</v>
      </c>
      <c r="O64" s="9">
        <f>N64*C64/1000</f>
        <v>32105758.72889</v>
      </c>
      <c r="P64" s="9">
        <v>156160468</v>
      </c>
      <c r="Q64" s="9">
        <v>247996225</v>
      </c>
      <c r="R64" s="9">
        <v>61290790</v>
      </c>
      <c r="S64" s="9">
        <f>P64+Q64+R64</f>
        <v>465447483</v>
      </c>
      <c r="T64" s="47">
        <f>S64*E64/1000</f>
        <v>13055801.89815</v>
      </c>
      <c r="U64" s="9">
        <v>2278307942</v>
      </c>
      <c r="V64" s="10">
        <v>79.5705</v>
      </c>
      <c r="W64" s="132">
        <f>S64/U64</f>
        <v>0.204295246669513</v>
      </c>
      <c r="X64" s="10">
        <v>20.4295</v>
      </c>
      <c r="Y64" s="115"/>
      <c r="Z64" s="53"/>
      <c r="AA64" s="11"/>
      <c r="AB64" s="11"/>
      <c r="AC64" s="11"/>
      <c r="AD64" s="11"/>
      <c r="AE64" s="11"/>
      <c r="AF64" s="11"/>
      <c r="AG64" s="11"/>
      <c r="AH64" s="11"/>
    </row>
    <row r="65" ht="15" customHeight="1">
      <c r="A65" t="s" s="6">
        <v>30</v>
      </c>
      <c r="B65" t="s" s="6">
        <v>18</v>
      </c>
      <c r="C65" s="7">
        <v>17.69</v>
      </c>
      <c r="D65" s="7">
        <v>0</v>
      </c>
      <c r="E65" s="7">
        <v>17.69</v>
      </c>
      <c r="F65" s="7">
        <v>17.69</v>
      </c>
      <c r="G65" s="7">
        <v>17.69</v>
      </c>
      <c r="H65" s="7">
        <f>(1-W65)*C65+W65*E65</f>
        <v>17.69</v>
      </c>
      <c r="I65" s="8">
        <f>IF(H65&lt;16.28,N65,0)</f>
        <v>0</v>
      </c>
      <c r="J65" s="131">
        <f>H65*N65/1000</f>
        <v>42994480.75191</v>
      </c>
      <c r="K65" s="8">
        <f>IF(H65&lt;16.28,S65,0)</f>
        <v>0</v>
      </c>
      <c r="L65" s="131">
        <f>H65*S65/1000</f>
        <v>6797130.01063</v>
      </c>
      <c r="M65" s="8">
        <f>IF(C65=E65,0,1)</f>
        <v>0</v>
      </c>
      <c r="N65" s="9">
        <v>2430439839</v>
      </c>
      <c r="O65" s="9">
        <f>N65*C65/1000</f>
        <v>42994480.75191</v>
      </c>
      <c r="P65" s="9">
        <v>180794247</v>
      </c>
      <c r="Q65" s="9">
        <v>114177471</v>
      </c>
      <c r="R65" s="9">
        <v>89264009</v>
      </c>
      <c r="S65" s="9">
        <f>P65+Q65+R65</f>
        <v>384235727</v>
      </c>
      <c r="T65" s="47">
        <f>S65*E65/1000</f>
        <v>6797130.01063</v>
      </c>
      <c r="U65" s="9">
        <v>2814675566</v>
      </c>
      <c r="V65" s="10">
        <v>86.3488</v>
      </c>
      <c r="W65" s="132">
        <f>S65/U65</f>
        <v>0.136511550972834</v>
      </c>
      <c r="X65" s="10">
        <v>13.6512</v>
      </c>
      <c r="Y65" s="115"/>
      <c r="Z65" s="53"/>
      <c r="AA65" s="11"/>
      <c r="AB65" s="11"/>
      <c r="AC65" s="11"/>
      <c r="AD65" s="11"/>
      <c r="AE65" s="11"/>
      <c r="AF65" s="11"/>
      <c r="AG65" s="11"/>
      <c r="AH65" s="11"/>
    </row>
    <row r="66" ht="15" customHeight="1">
      <c r="A66" t="s" s="6">
        <v>40</v>
      </c>
      <c r="B66" t="s" s="6">
        <v>18</v>
      </c>
      <c r="C66" s="7">
        <v>17.69</v>
      </c>
      <c r="D66" s="7">
        <v>0</v>
      </c>
      <c r="E66" s="7">
        <v>17.69</v>
      </c>
      <c r="F66" s="7">
        <v>17.69</v>
      </c>
      <c r="G66" s="7">
        <v>17.69</v>
      </c>
      <c r="H66" s="7">
        <f>(1-W66)*C66+W66*E66</f>
        <v>17.69</v>
      </c>
      <c r="I66" s="8">
        <f>IF(H66&lt;16.28,N66,0)</f>
        <v>0</v>
      </c>
      <c r="J66" s="131">
        <f>H66*N66/1000</f>
        <v>6626055.59298</v>
      </c>
      <c r="K66" s="8">
        <f>IF(H66&lt;16.28,S66,0)</f>
        <v>0</v>
      </c>
      <c r="L66" s="131">
        <f>H66*S66/1000</f>
        <v>467374.84165</v>
      </c>
      <c r="M66" s="8">
        <f>IF(C66=E66,0,1)</f>
        <v>0</v>
      </c>
      <c r="N66" s="9">
        <v>374565042</v>
      </c>
      <c r="O66" s="9">
        <f>N66*C66/1000</f>
        <v>6626055.59298</v>
      </c>
      <c r="P66" s="9">
        <v>11253859</v>
      </c>
      <c r="Q66" s="9">
        <v>1232600</v>
      </c>
      <c r="R66" s="9">
        <v>13933826</v>
      </c>
      <c r="S66" s="9">
        <f>P66+Q66+R66</f>
        <v>26420285</v>
      </c>
      <c r="T66" s="47">
        <f>S66*E66/1000</f>
        <v>467374.84165</v>
      </c>
      <c r="U66" s="9">
        <v>400985327</v>
      </c>
      <c r="V66" s="10">
        <v>93.41119999999999</v>
      </c>
      <c r="W66" s="132">
        <f>S66/U66</f>
        <v>0.0658884084304661</v>
      </c>
      <c r="X66" s="10">
        <v>6.5888</v>
      </c>
      <c r="Y66" s="115"/>
      <c r="Z66" s="53"/>
      <c r="AA66" s="11"/>
      <c r="AB66" s="11"/>
      <c r="AC66" s="11"/>
      <c r="AD66" s="11"/>
      <c r="AE66" s="11"/>
      <c r="AF66" s="11"/>
      <c r="AG66" s="11"/>
      <c r="AH66" s="11"/>
    </row>
    <row r="67" ht="15" customHeight="1">
      <c r="A67" t="s" s="6">
        <v>658</v>
      </c>
      <c r="B67" t="s" s="6">
        <v>18</v>
      </c>
      <c r="C67" s="7">
        <v>17.68</v>
      </c>
      <c r="D67" s="7">
        <v>0</v>
      </c>
      <c r="E67" s="7">
        <v>17.68</v>
      </c>
      <c r="F67" s="7">
        <v>17.68</v>
      </c>
      <c r="G67" s="7">
        <v>17.68</v>
      </c>
      <c r="H67" s="7">
        <f>(1-W67)*C67+W67*E67</f>
        <v>17.68</v>
      </c>
      <c r="I67" s="8">
        <f>IF(H67&lt;16.28,N67,0)</f>
        <v>0</v>
      </c>
      <c r="J67" s="131">
        <f>H67*N67/1000</f>
        <v>16551309.57792</v>
      </c>
      <c r="K67" s="8">
        <f>IF(H67&lt;16.28,S67,0)</f>
        <v>0</v>
      </c>
      <c r="L67" s="131">
        <f>H67*S67/1000</f>
        <v>3522025.35672</v>
      </c>
      <c r="M67" s="8">
        <f>IF(C67=E67,0,1)</f>
        <v>0</v>
      </c>
      <c r="N67" s="9">
        <v>936160044</v>
      </c>
      <c r="O67" s="9">
        <f>N67*C67/1000</f>
        <v>16551309.57792</v>
      </c>
      <c r="P67" s="9">
        <v>68930011</v>
      </c>
      <c r="Q67" s="9">
        <v>53288900</v>
      </c>
      <c r="R67" s="9">
        <v>76990668</v>
      </c>
      <c r="S67" s="9">
        <f>P67+Q67+R67</f>
        <v>199209579</v>
      </c>
      <c r="T67" s="47">
        <f>S67*E67/1000</f>
        <v>3522025.35672</v>
      </c>
      <c r="U67" s="9">
        <v>1135369623</v>
      </c>
      <c r="V67" s="10">
        <v>82.4542</v>
      </c>
      <c r="W67" s="132">
        <f>S67/U67</f>
        <v>0.17545790812478</v>
      </c>
      <c r="X67" s="10">
        <v>17.5458</v>
      </c>
      <c r="Y67" s="115"/>
      <c r="Z67" s="53"/>
      <c r="AA67" s="11"/>
      <c r="AB67" s="11"/>
      <c r="AC67" s="11"/>
      <c r="AD67" s="11"/>
      <c r="AE67" s="11"/>
      <c r="AF67" s="11"/>
      <c r="AG67" s="11"/>
      <c r="AH67" s="11"/>
    </row>
    <row r="68" ht="15" customHeight="1">
      <c r="A68" t="s" s="6">
        <v>64</v>
      </c>
      <c r="B68" t="s" s="6">
        <v>18</v>
      </c>
      <c r="C68" s="7">
        <v>17.66</v>
      </c>
      <c r="D68" s="7">
        <v>0</v>
      </c>
      <c r="E68" s="7">
        <v>17.66</v>
      </c>
      <c r="F68" s="7">
        <v>17.66</v>
      </c>
      <c r="G68" s="7">
        <v>17.66</v>
      </c>
      <c r="H68" s="7">
        <f>(1-W68)*C68+W68*E68</f>
        <v>17.66</v>
      </c>
      <c r="I68" s="8">
        <f>IF(H68&lt;16.28,N68,0)</f>
        <v>0</v>
      </c>
      <c r="J68" s="131">
        <f>H68*N68/1000</f>
        <v>28689763.04804</v>
      </c>
      <c r="K68" s="8">
        <f>IF(H68&lt;16.28,S68,0)</f>
        <v>0</v>
      </c>
      <c r="L68" s="131">
        <f>H68*S68/1000</f>
        <v>2247237.06622</v>
      </c>
      <c r="M68" s="8">
        <f>IF(C68=E68,0,1)</f>
        <v>0</v>
      </c>
      <c r="N68" s="9">
        <v>1624561894</v>
      </c>
      <c r="O68" s="9">
        <f>N68*C68/1000</f>
        <v>28689763.04804</v>
      </c>
      <c r="P68" s="9">
        <v>69885232</v>
      </c>
      <c r="Q68" s="9">
        <v>12716990</v>
      </c>
      <c r="R68" s="9">
        <v>44647895</v>
      </c>
      <c r="S68" s="9">
        <f>P68+Q68+R68</f>
        <v>127250117</v>
      </c>
      <c r="T68" s="47">
        <f>S68*E68/1000</f>
        <v>2247237.06622</v>
      </c>
      <c r="U68" s="9">
        <v>1751812011</v>
      </c>
      <c r="V68" s="10">
        <v>92.73609999999999</v>
      </c>
      <c r="W68" s="132">
        <f>S68/U68</f>
        <v>0.07263913947442389</v>
      </c>
      <c r="X68" s="10">
        <v>7.2639</v>
      </c>
      <c r="Y68" s="115"/>
      <c r="Z68" s="53"/>
      <c r="AA68" s="11"/>
      <c r="AB68" s="11"/>
      <c r="AC68" s="11"/>
      <c r="AD68" s="11"/>
      <c r="AE68" s="11"/>
      <c r="AF68" s="11"/>
      <c r="AG68" s="11"/>
      <c r="AH68" s="11"/>
    </row>
    <row r="69" ht="15" customHeight="1">
      <c r="A69" t="s" s="6">
        <v>210</v>
      </c>
      <c r="B69" t="s" s="6">
        <v>18</v>
      </c>
      <c r="C69" s="7">
        <v>17.61</v>
      </c>
      <c r="D69" s="7">
        <v>0</v>
      </c>
      <c r="E69" s="7">
        <v>17.61</v>
      </c>
      <c r="F69" s="7">
        <v>17.61</v>
      </c>
      <c r="G69" s="7">
        <v>17.61</v>
      </c>
      <c r="H69" s="7">
        <f>(1-W69)*C69+W69*E69</f>
        <v>17.61</v>
      </c>
      <c r="I69" s="8">
        <f>IF(H69&lt;16.28,N69,0)</f>
        <v>0</v>
      </c>
      <c r="J69" s="131">
        <f>H69*N69/1000</f>
        <v>47546893.82931</v>
      </c>
      <c r="K69" s="8">
        <f>IF(H69&lt;16.28,S69,0)</f>
        <v>0</v>
      </c>
      <c r="L69" s="131">
        <f>H69*S69/1000</f>
        <v>12711341.47263</v>
      </c>
      <c r="M69" s="8">
        <f>IF(C69=E69,0,1)</f>
        <v>0</v>
      </c>
      <c r="N69" s="9">
        <v>2699993971</v>
      </c>
      <c r="O69" s="9">
        <f>N69*C69/1000</f>
        <v>47546893.82931</v>
      </c>
      <c r="P69" s="9">
        <v>306430216</v>
      </c>
      <c r="Q69" s="9">
        <v>182571500</v>
      </c>
      <c r="R69" s="9">
        <v>232823467</v>
      </c>
      <c r="S69" s="9">
        <f>P69+Q69+R69</f>
        <v>721825183</v>
      </c>
      <c r="T69" s="47">
        <f>S69*E69/1000</f>
        <v>12711341.47263</v>
      </c>
      <c r="U69" s="9">
        <v>3421819154</v>
      </c>
      <c r="V69" s="10">
        <v>78.90519999999999</v>
      </c>
      <c r="W69" s="132">
        <f>S69/U69</f>
        <v>0.210947788446449</v>
      </c>
      <c r="X69" s="10">
        <v>21.0948</v>
      </c>
      <c r="Y69" s="115"/>
      <c r="Z69" s="53"/>
      <c r="AA69" s="11"/>
      <c r="AB69" s="11"/>
      <c r="AC69" s="11"/>
      <c r="AD69" s="11"/>
      <c r="AE69" s="11"/>
      <c r="AF69" s="11"/>
      <c r="AG69" s="11"/>
      <c r="AH69" s="11"/>
    </row>
    <row r="70" ht="15" customHeight="1">
      <c r="A70" t="s" s="6">
        <v>614</v>
      </c>
      <c r="B70" t="s" s="6">
        <v>18</v>
      </c>
      <c r="C70" s="7">
        <v>17.61</v>
      </c>
      <c r="D70" s="7">
        <v>0</v>
      </c>
      <c r="E70" s="7">
        <v>17.61</v>
      </c>
      <c r="F70" s="7">
        <v>17.61</v>
      </c>
      <c r="G70" s="7">
        <v>17.61</v>
      </c>
      <c r="H70" s="7">
        <f>(1-W70)*C70+W70*E70</f>
        <v>17.61</v>
      </c>
      <c r="I70" s="8">
        <f>IF(H70&lt;16.28,N70,0)</f>
        <v>0</v>
      </c>
      <c r="J70" s="131">
        <f>H70*N70/1000</f>
        <v>18411337.50285</v>
      </c>
      <c r="K70" s="8">
        <f>IF(H70&lt;16.28,S70,0)</f>
        <v>0</v>
      </c>
      <c r="L70" s="131">
        <f>H70*S70/1000</f>
        <v>1548951.96738</v>
      </c>
      <c r="M70" s="8">
        <f>IF(C70=E70,0,1)</f>
        <v>0</v>
      </c>
      <c r="N70" s="9">
        <v>1045504685</v>
      </c>
      <c r="O70" s="9">
        <f>N70*C70/1000</f>
        <v>18411337.50285</v>
      </c>
      <c r="P70" s="9">
        <v>36961238</v>
      </c>
      <c r="Q70" s="9">
        <v>20452800</v>
      </c>
      <c r="R70" s="9">
        <v>30544620</v>
      </c>
      <c r="S70" s="9">
        <f>P70+Q70+R70</f>
        <v>87958658</v>
      </c>
      <c r="T70" s="47">
        <f>S70*E70/1000</f>
        <v>1548951.96738</v>
      </c>
      <c r="U70" s="9">
        <v>1133463343</v>
      </c>
      <c r="V70" s="10">
        <v>92.2398</v>
      </c>
      <c r="W70" s="132">
        <f>S70/U70</f>
        <v>0.07760167855732759</v>
      </c>
      <c r="X70" s="10">
        <v>7.7602</v>
      </c>
      <c r="Y70" s="115"/>
      <c r="Z70" s="53"/>
      <c r="AA70" s="11"/>
      <c r="AB70" s="11"/>
      <c r="AC70" s="11"/>
      <c r="AD70" s="11"/>
      <c r="AE70" s="11"/>
      <c r="AF70" s="11"/>
      <c r="AG70" s="11"/>
      <c r="AH70" s="11"/>
    </row>
    <row r="71" ht="15" customHeight="1">
      <c r="A71" t="s" s="6">
        <v>302</v>
      </c>
      <c r="B71" t="s" s="6">
        <v>18</v>
      </c>
      <c r="C71" s="7">
        <v>17.56</v>
      </c>
      <c r="D71" s="7">
        <v>0</v>
      </c>
      <c r="E71" s="7">
        <v>17.56</v>
      </c>
      <c r="F71" s="7">
        <v>17.56</v>
      </c>
      <c r="G71" s="7">
        <v>17.56</v>
      </c>
      <c r="H71" s="7">
        <f>(1-W71)*C71+W71*E71</f>
        <v>17.56</v>
      </c>
      <c r="I71" s="8">
        <f>IF(H71&lt;16.28,N71,0)</f>
        <v>0</v>
      </c>
      <c r="J71" s="131">
        <f>H71*N71/1000</f>
        <v>3893633.39404</v>
      </c>
      <c r="K71" s="8">
        <f>IF(H71&lt;16.28,S71,0)</f>
        <v>0</v>
      </c>
      <c r="L71" s="131">
        <f>H71*S71/1000</f>
        <v>241609.39212</v>
      </c>
      <c r="M71" s="8">
        <f>IF(C71=E71,0,1)</f>
        <v>0</v>
      </c>
      <c r="N71" s="9">
        <v>221733109</v>
      </c>
      <c r="O71" s="9">
        <f>N71*C71/1000</f>
        <v>3893633.39404</v>
      </c>
      <c r="P71" s="9">
        <v>5206084</v>
      </c>
      <c r="Q71" s="9">
        <v>1341600</v>
      </c>
      <c r="R71" s="9">
        <v>7211393</v>
      </c>
      <c r="S71" s="9">
        <f>P71+Q71+R71</f>
        <v>13759077</v>
      </c>
      <c r="T71" s="47">
        <f>S71*E71/1000</f>
        <v>241609.39212</v>
      </c>
      <c r="U71" s="9">
        <v>235492186</v>
      </c>
      <c r="V71" s="10">
        <v>94.15730000000001</v>
      </c>
      <c r="W71" s="132">
        <f>S71/U71</f>
        <v>0.0584268940456479</v>
      </c>
      <c r="X71" s="10">
        <v>5.8427</v>
      </c>
      <c r="Y71" s="115"/>
      <c r="Z71" s="53"/>
      <c r="AA71" s="11"/>
      <c r="AB71" s="11"/>
      <c r="AC71" s="11"/>
      <c r="AD71" s="11"/>
      <c r="AE71" s="11"/>
      <c r="AF71" s="11"/>
      <c r="AG71" s="11"/>
      <c r="AH71" s="11"/>
    </row>
    <row r="72" ht="15" customHeight="1">
      <c r="A72" t="s" s="6">
        <v>274</v>
      </c>
      <c r="B72" t="s" s="6">
        <v>18</v>
      </c>
      <c r="C72" s="7">
        <v>17.52</v>
      </c>
      <c r="D72" s="7">
        <v>0</v>
      </c>
      <c r="E72" s="7">
        <v>17.52</v>
      </c>
      <c r="F72" s="7">
        <v>17.52</v>
      </c>
      <c r="G72" s="7">
        <v>17.52</v>
      </c>
      <c r="H72" s="7">
        <f>(1-W72)*C72+W72*E72</f>
        <v>17.52</v>
      </c>
      <c r="I72" s="8">
        <f>IF(H72&lt;16.28,N72,0)</f>
        <v>0</v>
      </c>
      <c r="J72" s="131">
        <f>H72*N72/1000</f>
        <v>813552.60552</v>
      </c>
      <c r="K72" s="8">
        <f>IF(H72&lt;16.28,S72,0)</f>
        <v>0</v>
      </c>
      <c r="L72" s="131">
        <f>H72*S72/1000</f>
        <v>97747.776719999994</v>
      </c>
      <c r="M72" s="8">
        <f>IF(C72=E72,0,1)</f>
        <v>0</v>
      </c>
      <c r="N72" s="9">
        <v>46435651</v>
      </c>
      <c r="O72" s="9">
        <f>N72*C72/1000</f>
        <v>813552.60552</v>
      </c>
      <c r="P72" s="9">
        <v>2909032</v>
      </c>
      <c r="Q72" s="9">
        <v>372617</v>
      </c>
      <c r="R72" s="9">
        <v>2297562</v>
      </c>
      <c r="S72" s="9">
        <f>P72+Q72+R72</f>
        <v>5579211</v>
      </c>
      <c r="T72" s="47">
        <f>S72*E72/1000</f>
        <v>97747.776719999994</v>
      </c>
      <c r="U72" s="9">
        <v>52014862</v>
      </c>
      <c r="V72" s="10">
        <v>89.27379999999999</v>
      </c>
      <c r="W72" s="132">
        <f>S72/U72</f>
        <v>0.107261862965243</v>
      </c>
      <c r="X72" s="10">
        <v>10.7262</v>
      </c>
      <c r="Y72" s="115"/>
      <c r="Z72" s="53"/>
      <c r="AA72" s="11"/>
      <c r="AB72" s="11"/>
      <c r="AC72" s="11"/>
      <c r="AD72" s="11"/>
      <c r="AE72" s="11"/>
      <c r="AF72" s="11"/>
      <c r="AG72" s="11"/>
      <c r="AH72" s="11"/>
    </row>
    <row r="73" ht="15" customHeight="1">
      <c r="A73" t="s" s="6">
        <v>90</v>
      </c>
      <c r="B73" t="s" s="6">
        <v>18</v>
      </c>
      <c r="C73" s="7">
        <v>17.42</v>
      </c>
      <c r="D73" s="7">
        <v>0</v>
      </c>
      <c r="E73" s="7">
        <v>17.42</v>
      </c>
      <c r="F73" s="7">
        <v>17.42</v>
      </c>
      <c r="G73" s="7">
        <v>17.42</v>
      </c>
      <c r="H73" s="7">
        <f>(1-W73)*C73+W73*E73</f>
        <v>17.42</v>
      </c>
      <c r="I73" s="8">
        <f>IF(H73&lt;16.28,N73,0)</f>
        <v>0</v>
      </c>
      <c r="J73" s="131">
        <f>H73*N73/1000</f>
        <v>17428588.931</v>
      </c>
      <c r="K73" s="8">
        <f>IF(H73&lt;16.28,S73,0)</f>
        <v>0</v>
      </c>
      <c r="L73" s="131">
        <f>H73*S73/1000</f>
        <v>4459055.80926</v>
      </c>
      <c r="M73" s="8">
        <f>IF(C73=E73,0,1)</f>
        <v>0</v>
      </c>
      <c r="N73" s="9">
        <v>1000493050</v>
      </c>
      <c r="O73" s="9">
        <f>N73*C73/1000</f>
        <v>17428588.931</v>
      </c>
      <c r="P73" s="9">
        <v>76005823</v>
      </c>
      <c r="Q73" s="9">
        <v>124538040</v>
      </c>
      <c r="R73" s="9">
        <v>55429490</v>
      </c>
      <c r="S73" s="9">
        <f>P73+Q73+R73</f>
        <v>255973353</v>
      </c>
      <c r="T73" s="47">
        <f>S73*E73/1000</f>
        <v>4459055.80926</v>
      </c>
      <c r="U73" s="9">
        <v>1256466403</v>
      </c>
      <c r="V73" s="10">
        <v>79.6275</v>
      </c>
      <c r="W73" s="132">
        <f>S73/U73</f>
        <v>0.203724789129917</v>
      </c>
      <c r="X73" s="10">
        <v>20.3725</v>
      </c>
      <c r="Y73" s="115"/>
      <c r="Z73" s="53"/>
      <c r="AA73" s="11"/>
      <c r="AB73" s="11"/>
      <c r="AC73" s="11"/>
      <c r="AD73" s="11"/>
      <c r="AE73" s="11"/>
      <c r="AF73" s="11"/>
      <c r="AG73" s="11"/>
      <c r="AH73" s="11"/>
    </row>
    <row r="74" ht="15" customHeight="1">
      <c r="A74" t="s" s="6">
        <v>366</v>
      </c>
      <c r="B74" t="s" s="6">
        <v>18</v>
      </c>
      <c r="C74" s="7">
        <v>17.42</v>
      </c>
      <c r="D74" s="7">
        <v>0</v>
      </c>
      <c r="E74" s="7">
        <v>17.42</v>
      </c>
      <c r="F74" s="7">
        <v>17.42</v>
      </c>
      <c r="G74" s="7">
        <v>17.42</v>
      </c>
      <c r="H74" s="7">
        <f>(1-W74)*C74+W74*E74</f>
        <v>17.42</v>
      </c>
      <c r="I74" s="8">
        <f>IF(H74&lt;16.28,N74,0)</f>
        <v>0</v>
      </c>
      <c r="J74" s="131">
        <f>H74*N74/1000</f>
        <v>49191179.70936</v>
      </c>
      <c r="K74" s="8">
        <f>IF(H74&lt;16.28,S74,0)</f>
        <v>0</v>
      </c>
      <c r="L74" s="131">
        <f>H74*S74/1000</f>
        <v>2879421.18386</v>
      </c>
      <c r="M74" s="8">
        <f>IF(C74=E74,0,1)</f>
        <v>0</v>
      </c>
      <c r="N74" s="9">
        <v>2823833508</v>
      </c>
      <c r="O74" s="9">
        <f>N74*C74/1000</f>
        <v>49191179.70936</v>
      </c>
      <c r="P74" s="9">
        <v>93754193</v>
      </c>
      <c r="Q74" s="9">
        <v>29111900</v>
      </c>
      <c r="R74" s="9">
        <v>42427890</v>
      </c>
      <c r="S74" s="9">
        <f>P74+Q74+R74</f>
        <v>165293983</v>
      </c>
      <c r="T74" s="47">
        <f>S74*E74/1000</f>
        <v>2879421.18386</v>
      </c>
      <c r="U74" s="9">
        <v>2989127491</v>
      </c>
      <c r="V74" s="10">
        <v>94.47020000000001</v>
      </c>
      <c r="W74" s="132">
        <f>S74/U74</f>
        <v>0.0552984051358417</v>
      </c>
      <c r="X74" s="10">
        <v>5.5298</v>
      </c>
      <c r="Y74" s="115"/>
      <c r="Z74" s="53"/>
      <c r="AA74" s="11"/>
      <c r="AB74" s="11"/>
      <c r="AC74" s="11"/>
      <c r="AD74" s="11"/>
      <c r="AE74" s="11"/>
      <c r="AF74" s="11"/>
      <c r="AG74" s="11"/>
      <c r="AH74" s="11"/>
    </row>
    <row r="75" ht="15" customHeight="1">
      <c r="A75" t="s" s="6">
        <v>42</v>
      </c>
      <c r="B75" t="s" s="6">
        <v>18</v>
      </c>
      <c r="C75" s="7">
        <v>17.38</v>
      </c>
      <c r="D75" s="7">
        <v>0</v>
      </c>
      <c r="E75" s="7">
        <v>17.38</v>
      </c>
      <c r="F75" s="7">
        <v>17.38</v>
      </c>
      <c r="G75" s="7">
        <v>17.38</v>
      </c>
      <c r="H75" s="7">
        <f>(1-W75)*C75+W75*E75</f>
        <v>17.38</v>
      </c>
      <c r="I75" s="8">
        <f>IF(H75&lt;16.28,N75,0)</f>
        <v>0</v>
      </c>
      <c r="J75" s="131">
        <f>H75*N75/1000</f>
        <v>4110762.9618</v>
      </c>
      <c r="K75" s="8">
        <f>IF(H75&lt;16.28,S75,0)</f>
        <v>0</v>
      </c>
      <c r="L75" s="131">
        <f>H75*S75/1000</f>
        <v>670025.92162</v>
      </c>
      <c r="M75" s="8">
        <f>IF(C75=E75,0,1)</f>
        <v>0</v>
      </c>
      <c r="N75" s="9">
        <v>236522610</v>
      </c>
      <c r="O75" s="9">
        <f>N75*C75/1000</f>
        <v>4110762.9618</v>
      </c>
      <c r="P75" s="9">
        <v>9635257</v>
      </c>
      <c r="Q75" s="9">
        <v>1247410</v>
      </c>
      <c r="R75" s="9">
        <v>27668882</v>
      </c>
      <c r="S75" s="9">
        <f>P75+Q75+R75</f>
        <v>38551549</v>
      </c>
      <c r="T75" s="47">
        <f>S75*E75/1000</f>
        <v>670025.92162</v>
      </c>
      <c r="U75" s="9">
        <v>275074159</v>
      </c>
      <c r="V75" s="10">
        <v>85.985</v>
      </c>
      <c r="W75" s="132">
        <f>S75/U75</f>
        <v>0.140149656878529</v>
      </c>
      <c r="X75" s="10">
        <v>14.015</v>
      </c>
      <c r="Y75" s="115"/>
      <c r="Z75" s="53"/>
      <c r="AA75" s="11"/>
      <c r="AB75" s="11"/>
      <c r="AC75" s="11"/>
      <c r="AD75" s="11"/>
      <c r="AE75" s="11"/>
      <c r="AF75" s="11"/>
      <c r="AG75" s="11"/>
      <c r="AH75" s="11"/>
    </row>
    <row r="76" ht="15" customHeight="1">
      <c r="A76" t="s" s="6">
        <v>288</v>
      </c>
      <c r="B76" t="s" s="6">
        <v>18</v>
      </c>
      <c r="C76" s="7">
        <v>17.38</v>
      </c>
      <c r="D76" s="7">
        <v>0</v>
      </c>
      <c r="E76" s="7">
        <v>17.38</v>
      </c>
      <c r="F76" s="7">
        <v>17.38</v>
      </c>
      <c r="G76" s="7">
        <v>17.38</v>
      </c>
      <c r="H76" s="7">
        <f>(1-W76)*C76+W76*E76</f>
        <v>17.38</v>
      </c>
      <c r="I76" s="8">
        <f>IF(H76&lt;16.28,N76,0)</f>
        <v>0</v>
      </c>
      <c r="J76" s="131">
        <f>H76*N76/1000</f>
        <v>45545991.11964</v>
      </c>
      <c r="K76" s="8">
        <f>IF(H76&lt;16.28,S76,0)</f>
        <v>0</v>
      </c>
      <c r="L76" s="131">
        <f>H76*S76/1000</f>
        <v>7281452.7599</v>
      </c>
      <c r="M76" s="8">
        <f>IF(C76=E76,0,1)</f>
        <v>0</v>
      </c>
      <c r="N76" s="9">
        <v>2620597878</v>
      </c>
      <c r="O76" s="9">
        <f>N76*C76/1000</f>
        <v>45545991.11964</v>
      </c>
      <c r="P76" s="9">
        <v>90820835</v>
      </c>
      <c r="Q76" s="9">
        <v>243287130</v>
      </c>
      <c r="R76" s="9">
        <v>84847890</v>
      </c>
      <c r="S76" s="9">
        <f>P76+Q76+R76</f>
        <v>418955855</v>
      </c>
      <c r="T76" s="47">
        <f>S76*E76/1000</f>
        <v>7281452.7599</v>
      </c>
      <c r="U76" s="9">
        <v>3039553733</v>
      </c>
      <c r="V76" s="10">
        <v>86.2165</v>
      </c>
      <c r="W76" s="132">
        <f>S76/U76</f>
        <v>0.137834659888212</v>
      </c>
      <c r="X76" s="10">
        <v>13.7835</v>
      </c>
      <c r="Y76" s="115"/>
      <c r="Z76" s="53"/>
      <c r="AA76" s="11"/>
      <c r="AB76" s="11"/>
      <c r="AC76" s="11"/>
      <c r="AD76" s="11"/>
      <c r="AE76" s="11"/>
      <c r="AF76" s="11"/>
      <c r="AG76" s="11"/>
      <c r="AH76" s="11"/>
    </row>
    <row r="77" ht="15" customHeight="1">
      <c r="A77" t="s" s="6">
        <v>74</v>
      </c>
      <c r="B77" t="s" s="6">
        <v>18</v>
      </c>
      <c r="C77" s="7">
        <v>17.2</v>
      </c>
      <c r="D77" s="7">
        <v>0</v>
      </c>
      <c r="E77" s="7">
        <v>17.2</v>
      </c>
      <c r="F77" s="7">
        <v>17.2</v>
      </c>
      <c r="G77" s="7">
        <v>17.2</v>
      </c>
      <c r="H77" s="7">
        <f>(1-W77)*C77+W77*E77</f>
        <v>17.2</v>
      </c>
      <c r="I77" s="8">
        <f>IF(H77&lt;16.28,N77,0)</f>
        <v>0</v>
      </c>
      <c r="J77" s="131">
        <f>H77*N77/1000</f>
        <v>4112099.7696</v>
      </c>
      <c r="K77" s="8">
        <f>IF(H77&lt;16.28,S77,0)</f>
        <v>0</v>
      </c>
      <c r="L77" s="131">
        <f>H77*S77/1000</f>
        <v>617979.1096</v>
      </c>
      <c r="M77" s="8">
        <f>IF(C77=E77,0,1)</f>
        <v>0</v>
      </c>
      <c r="N77" s="9">
        <v>239075568</v>
      </c>
      <c r="O77" s="9">
        <f>N77*C77/1000</f>
        <v>4112099.7696</v>
      </c>
      <c r="P77" s="9">
        <v>18867527</v>
      </c>
      <c r="Q77" s="9">
        <v>9560704</v>
      </c>
      <c r="R77" s="9">
        <v>7500787</v>
      </c>
      <c r="S77" s="9">
        <f>P77+Q77+R77</f>
        <v>35929018</v>
      </c>
      <c r="T77" s="47">
        <f>S77*E77/1000</f>
        <v>617979.1096</v>
      </c>
      <c r="U77" s="9">
        <v>275004586</v>
      </c>
      <c r="V77" s="10">
        <v>86.93510000000001</v>
      </c>
      <c r="W77" s="132">
        <f>S77/U77</f>
        <v>0.130648795798627</v>
      </c>
      <c r="X77" s="10">
        <v>13.0649</v>
      </c>
      <c r="Y77" s="115"/>
      <c r="Z77" s="53"/>
      <c r="AA77" s="11"/>
      <c r="AB77" s="11"/>
      <c r="AC77" s="11"/>
      <c r="AD77" s="11"/>
      <c r="AE77" s="11"/>
      <c r="AF77" s="11"/>
      <c r="AG77" s="11"/>
      <c r="AH77" s="11"/>
    </row>
    <row r="78" ht="15" customHeight="1">
      <c r="A78" t="s" s="6">
        <v>246</v>
      </c>
      <c r="B78" t="s" s="6">
        <v>18</v>
      </c>
      <c r="C78" s="7">
        <v>17.19</v>
      </c>
      <c r="D78" s="7">
        <v>0</v>
      </c>
      <c r="E78" s="7">
        <v>17.19</v>
      </c>
      <c r="F78" s="7">
        <v>17.19</v>
      </c>
      <c r="G78" s="7">
        <v>17.19</v>
      </c>
      <c r="H78" s="7">
        <f>(1-W78)*C78+W78*E78</f>
        <v>17.19</v>
      </c>
      <c r="I78" s="8">
        <f>IF(H78&lt;16.28,N78,0)</f>
        <v>0</v>
      </c>
      <c r="J78" s="131">
        <f>H78*N78/1000</f>
        <v>34195477.0392</v>
      </c>
      <c r="K78" s="8">
        <f>IF(H78&lt;16.28,S78,0)</f>
        <v>0</v>
      </c>
      <c r="L78" s="131">
        <f>H78*S78/1000</f>
        <v>2081674.46529</v>
      </c>
      <c r="M78" s="8">
        <f>IF(C78=E78,0,1)</f>
        <v>0</v>
      </c>
      <c r="N78" s="9">
        <v>1989265680</v>
      </c>
      <c r="O78" s="9">
        <f>N78*C78/1000</f>
        <v>34195477.0392</v>
      </c>
      <c r="P78" s="9">
        <v>80909241</v>
      </c>
      <c r="Q78" s="9">
        <v>14550700</v>
      </c>
      <c r="R78" s="9">
        <v>25638050</v>
      </c>
      <c r="S78" s="9">
        <f>P78+Q78+R78</f>
        <v>121097991</v>
      </c>
      <c r="T78" s="47">
        <f>S78*E78/1000</f>
        <v>2081674.46529</v>
      </c>
      <c r="U78" s="9">
        <v>2110363671</v>
      </c>
      <c r="V78" s="10">
        <v>94.2617</v>
      </c>
      <c r="W78" s="132">
        <f>S78/U78</f>
        <v>0.0573825225784983</v>
      </c>
      <c r="X78" s="10">
        <v>5.7383</v>
      </c>
      <c r="Y78" s="115"/>
      <c r="Z78" s="53"/>
      <c r="AA78" s="11"/>
      <c r="AB78" s="11"/>
      <c r="AC78" s="11"/>
      <c r="AD78" s="11"/>
      <c r="AE78" s="11"/>
      <c r="AF78" s="11"/>
      <c r="AG78" s="11"/>
      <c r="AH78" s="11"/>
    </row>
    <row r="79" ht="15" customHeight="1">
      <c r="A79" t="s" s="6">
        <v>340</v>
      </c>
      <c r="B79" t="s" s="6">
        <v>18</v>
      </c>
      <c r="C79" s="7">
        <v>17.19</v>
      </c>
      <c r="D79" s="7">
        <v>0</v>
      </c>
      <c r="E79" s="7">
        <v>17.19</v>
      </c>
      <c r="F79" s="7">
        <v>17.19</v>
      </c>
      <c r="G79" s="7">
        <v>17.19</v>
      </c>
      <c r="H79" s="7">
        <f>(1-W79)*C79+W79*E79</f>
        <v>17.19</v>
      </c>
      <c r="I79" s="8">
        <f>IF(H79&lt;16.28,N79,0)</f>
        <v>0</v>
      </c>
      <c r="J79" s="131">
        <f>H79*N79/1000</f>
        <v>27283515.00912</v>
      </c>
      <c r="K79" s="8">
        <f>IF(H79&lt;16.28,S79,0)</f>
        <v>0</v>
      </c>
      <c r="L79" s="131">
        <f>H79*S79/1000</f>
        <v>2672962.17858</v>
      </c>
      <c r="M79" s="8">
        <f>IF(C79=E79,0,1)</f>
        <v>0</v>
      </c>
      <c r="N79" s="9">
        <v>1587173648</v>
      </c>
      <c r="O79" s="9">
        <f>N79*C79/1000</f>
        <v>27283515.00912</v>
      </c>
      <c r="P79" s="9">
        <v>75178002</v>
      </c>
      <c r="Q79" s="9">
        <v>24608600</v>
      </c>
      <c r="R79" s="9">
        <v>55708580</v>
      </c>
      <c r="S79" s="9">
        <f>P79+Q79+R79</f>
        <v>155495182</v>
      </c>
      <c r="T79" s="47">
        <f>S79*E79/1000</f>
        <v>2672962.17858</v>
      </c>
      <c r="U79" s="9">
        <v>1742668830</v>
      </c>
      <c r="V79" s="10">
        <v>91.0772</v>
      </c>
      <c r="W79" s="132">
        <f>S79/U79</f>
        <v>0.0892281880086189</v>
      </c>
      <c r="X79" s="10">
        <v>8.922800000000001</v>
      </c>
      <c r="Y79" s="115"/>
      <c r="Z79" s="53"/>
      <c r="AA79" s="11"/>
      <c r="AB79" s="11"/>
      <c r="AC79" s="11"/>
      <c r="AD79" s="11"/>
      <c r="AE79" s="11"/>
      <c r="AF79" s="11"/>
      <c r="AG79" s="11"/>
      <c r="AH79" s="11"/>
    </row>
    <row r="80" ht="15" customHeight="1">
      <c r="A80" t="s" s="6">
        <v>480</v>
      </c>
      <c r="B80" t="s" s="6">
        <v>18</v>
      </c>
      <c r="C80" s="7">
        <v>17.15</v>
      </c>
      <c r="D80" s="7">
        <v>0</v>
      </c>
      <c r="E80" s="7">
        <v>17.15</v>
      </c>
      <c r="F80" s="7">
        <v>17.15</v>
      </c>
      <c r="G80" s="7">
        <v>17.15</v>
      </c>
      <c r="H80" s="7">
        <f>(1-W80)*C80+W80*E80</f>
        <v>17.15</v>
      </c>
      <c r="I80" s="8">
        <f>IF(H80&lt;16.28,N80,0)</f>
        <v>0</v>
      </c>
      <c r="J80" s="131">
        <f>H80*N80/1000</f>
        <v>24873219.7994</v>
      </c>
      <c r="K80" s="8">
        <f>IF(H80&lt;16.28,S80,0)</f>
        <v>0</v>
      </c>
      <c r="L80" s="131">
        <f>H80*S80/1000</f>
        <v>1483162.54415</v>
      </c>
      <c r="M80" s="8">
        <f>IF(C80=E80,0,1)</f>
        <v>0</v>
      </c>
      <c r="N80" s="9">
        <v>1450333516</v>
      </c>
      <c r="O80" s="9">
        <f>N80*C80/1000</f>
        <v>24873219.7994</v>
      </c>
      <c r="P80" s="9">
        <v>32207866</v>
      </c>
      <c r="Q80" s="9">
        <v>30185000</v>
      </c>
      <c r="R80" s="9">
        <v>24088915</v>
      </c>
      <c r="S80" s="9">
        <f>P80+Q80+R80</f>
        <v>86481781</v>
      </c>
      <c r="T80" s="47">
        <f>S80*E80/1000</f>
        <v>1483162.54415</v>
      </c>
      <c r="U80" s="9">
        <v>1536815297</v>
      </c>
      <c r="V80" s="10">
        <v>94.37269999999999</v>
      </c>
      <c r="W80" s="132">
        <f>S80/U80</f>
        <v>0.0562733733642684</v>
      </c>
      <c r="X80" s="10">
        <v>5.6273</v>
      </c>
      <c r="Y80" s="115"/>
      <c r="Z80" s="53"/>
      <c r="AA80" s="11"/>
      <c r="AB80" s="11"/>
      <c r="AC80" s="11"/>
      <c r="AD80" s="11"/>
      <c r="AE80" s="11"/>
      <c r="AF80" s="11"/>
      <c r="AG80" s="11"/>
      <c r="AH80" s="11"/>
    </row>
    <row r="81" ht="15" customHeight="1">
      <c r="A81" t="s" s="6">
        <v>292</v>
      </c>
      <c r="B81" t="s" s="6">
        <v>18</v>
      </c>
      <c r="C81" s="7">
        <v>17.11</v>
      </c>
      <c r="D81" s="7">
        <v>0</v>
      </c>
      <c r="E81" s="7">
        <v>27.66</v>
      </c>
      <c r="F81" s="7">
        <v>27.66</v>
      </c>
      <c r="G81" s="7">
        <v>27.66</v>
      </c>
      <c r="H81" s="7">
        <f>(1-W81)*C81+W81*E81</f>
        <v>18.4487662270151</v>
      </c>
      <c r="I81" s="8">
        <f>IF(H81&lt;16.28,N81,0)</f>
        <v>0</v>
      </c>
      <c r="J81" s="131">
        <f>H81*N81/1000</f>
        <v>14672069.8684381</v>
      </c>
      <c r="K81" s="8">
        <f>IF(H81&lt;16.28,S81,0)</f>
        <v>0</v>
      </c>
      <c r="L81" s="131">
        <f>H81*S81/1000</f>
        <v>2132447.41197193</v>
      </c>
      <c r="M81" s="8">
        <f>IF(C81=E81,0,1)</f>
        <v>1</v>
      </c>
      <c r="N81" s="9">
        <v>795287321</v>
      </c>
      <c r="O81" s="9">
        <f>N81*C81/1000</f>
        <v>13607366.06231</v>
      </c>
      <c r="P81" s="9">
        <v>47891075</v>
      </c>
      <c r="Q81" s="9">
        <v>35916800</v>
      </c>
      <c r="R81" s="9">
        <v>31779660</v>
      </c>
      <c r="S81" s="9">
        <f>P81+Q81+R81</f>
        <v>115587535</v>
      </c>
      <c r="T81" s="47">
        <f>S81*E81/1000</f>
        <v>3197151.2181</v>
      </c>
      <c r="U81" s="9">
        <v>910874856</v>
      </c>
      <c r="V81" s="10">
        <v>87.3103</v>
      </c>
      <c r="W81" s="132">
        <f>S81/U81</f>
        <v>0.126897272702849</v>
      </c>
      <c r="X81" s="10">
        <v>12.6897</v>
      </c>
      <c r="Y81" s="115"/>
      <c r="Z81" s="53"/>
      <c r="AA81" s="11"/>
      <c r="AB81" s="11"/>
      <c r="AC81" s="11"/>
      <c r="AD81" s="11"/>
      <c r="AE81" s="11"/>
      <c r="AF81" s="11"/>
      <c r="AG81" s="11"/>
      <c r="AH81" s="11"/>
    </row>
    <row r="82" ht="15" customHeight="1">
      <c r="A82" t="s" s="6">
        <v>294</v>
      </c>
      <c r="B82" t="s" s="6">
        <v>18</v>
      </c>
      <c r="C82" s="7">
        <v>17.03</v>
      </c>
      <c r="D82" s="7">
        <v>0</v>
      </c>
      <c r="E82" s="7">
        <v>17.02</v>
      </c>
      <c r="F82" s="7">
        <v>17.02</v>
      </c>
      <c r="G82" s="7">
        <v>17.02</v>
      </c>
      <c r="H82" s="7">
        <f>(1-W82)*C82+W82*E82</f>
        <v>17.0283003143275</v>
      </c>
      <c r="I82" s="8">
        <f>IF(H82&lt;16.28,N82,0)</f>
        <v>0</v>
      </c>
      <c r="J82" s="131">
        <f>H82*N82/1000</f>
        <v>68592623.34652869</v>
      </c>
      <c r="K82" s="8">
        <f>IF(H82&lt;16.28,S82,0)</f>
        <v>0</v>
      </c>
      <c r="L82" s="131">
        <f>H82*S82/1000</f>
        <v>14045961.9411914</v>
      </c>
      <c r="M82" s="8">
        <f>IF(C82=E82,0,1)</f>
        <v>1</v>
      </c>
      <c r="N82" s="9">
        <v>4028154430</v>
      </c>
      <c r="O82" s="9">
        <f>N82*C82/1000</f>
        <v>68599469.9429</v>
      </c>
      <c r="P82" s="9">
        <v>179484395</v>
      </c>
      <c r="Q82" s="9">
        <v>346806196</v>
      </c>
      <c r="R82" s="9">
        <v>298569300</v>
      </c>
      <c r="S82" s="9">
        <f>P82+Q82+R82</f>
        <v>824859891</v>
      </c>
      <c r="T82" s="47">
        <f>S82*E82/1000</f>
        <v>14039115.34482</v>
      </c>
      <c r="U82" s="9">
        <v>4853014321</v>
      </c>
      <c r="V82" s="10">
        <v>83.0031</v>
      </c>
      <c r="W82" s="132">
        <f>S82/U82</f>
        <v>0.169968567253276</v>
      </c>
      <c r="X82" s="10">
        <v>16.9969</v>
      </c>
      <c r="Y82" s="115"/>
      <c r="Z82" s="53"/>
      <c r="AA82" s="11"/>
      <c r="AB82" s="11"/>
      <c r="AC82" s="11"/>
      <c r="AD82" s="11"/>
      <c r="AE82" s="11"/>
      <c r="AF82" s="11"/>
      <c r="AG82" s="11"/>
      <c r="AH82" s="11"/>
    </row>
    <row r="83" ht="15" customHeight="1">
      <c r="A83" t="s" s="6">
        <v>138</v>
      </c>
      <c r="B83" t="s" s="6">
        <v>18</v>
      </c>
      <c r="C83" s="7">
        <v>16.99</v>
      </c>
      <c r="D83" s="7">
        <v>0</v>
      </c>
      <c r="E83" s="7">
        <v>37.4</v>
      </c>
      <c r="F83" s="7">
        <v>37.4</v>
      </c>
      <c r="G83" s="7">
        <v>37.4</v>
      </c>
      <c r="H83" s="7">
        <f>(1-W83)*C83+W83*E83</f>
        <v>21.3711391082804</v>
      </c>
      <c r="I83" s="8">
        <f>IF(H83&lt;16.28,N83,0)</f>
        <v>0</v>
      </c>
      <c r="J83" s="131">
        <f>H83*N83/1000</f>
        <v>74768143.77319551</v>
      </c>
      <c r="K83" s="8">
        <f>IF(H83&lt;16.28,S83,0)</f>
        <v>0</v>
      </c>
      <c r="L83" s="131">
        <f>H83*S83/1000</f>
        <v>20436239.4153346</v>
      </c>
      <c r="M83" s="8">
        <f>IF(C83=E83,0,1)</f>
        <v>1</v>
      </c>
      <c r="N83" s="9">
        <v>3498556787</v>
      </c>
      <c r="O83" s="9">
        <f>N83*C83/1000</f>
        <v>59440479.81113</v>
      </c>
      <c r="P83" s="9">
        <v>402743121</v>
      </c>
      <c r="Q83" s="9">
        <v>234592600</v>
      </c>
      <c r="R83" s="9">
        <v>318918380</v>
      </c>
      <c r="S83" s="9">
        <f>P83+Q83+R83</f>
        <v>956254101</v>
      </c>
      <c r="T83" s="47">
        <f>S83*E83/1000</f>
        <v>35763903.3774</v>
      </c>
      <c r="U83" s="9">
        <v>4454810888</v>
      </c>
      <c r="V83" s="10">
        <v>78.53440000000001</v>
      </c>
      <c r="W83" s="132">
        <f>S83/U83</f>
        <v>0.214656497220988</v>
      </c>
      <c r="X83" s="10">
        <v>21.4656</v>
      </c>
      <c r="Y83" s="115"/>
      <c r="Z83" s="53"/>
      <c r="AA83" s="11"/>
      <c r="AB83" s="11"/>
      <c r="AC83" s="11"/>
      <c r="AD83" s="11"/>
      <c r="AE83" s="11"/>
      <c r="AF83" s="11"/>
      <c r="AG83" s="11"/>
      <c r="AH83" s="11"/>
    </row>
    <row r="84" ht="15" customHeight="1">
      <c r="A84" t="s" s="6">
        <v>574</v>
      </c>
      <c r="B84" t="s" s="6">
        <v>18</v>
      </c>
      <c r="C84" s="7">
        <v>16.98</v>
      </c>
      <c r="D84" s="7">
        <v>0</v>
      </c>
      <c r="E84" s="7">
        <v>16.98</v>
      </c>
      <c r="F84" s="7">
        <v>16.98</v>
      </c>
      <c r="G84" s="7">
        <v>16.98</v>
      </c>
      <c r="H84" s="7">
        <f>(1-W84)*C84+W84*E84</f>
        <v>16.98</v>
      </c>
      <c r="I84" s="8">
        <f>IF(H84&lt;16.28,N84,0)</f>
        <v>0</v>
      </c>
      <c r="J84" s="131">
        <f>H84*N84/1000</f>
        <v>18364228.37988</v>
      </c>
      <c r="K84" s="8">
        <f>IF(H84&lt;16.28,S84,0)</f>
        <v>0</v>
      </c>
      <c r="L84" s="131">
        <f>H84*S84/1000</f>
        <v>2716914.93762</v>
      </c>
      <c r="M84" s="8">
        <f>IF(C84=E84,0,1)</f>
        <v>0</v>
      </c>
      <c r="N84" s="9">
        <v>1081521106</v>
      </c>
      <c r="O84" s="9">
        <f>N84*C84/1000</f>
        <v>18364228.37988</v>
      </c>
      <c r="P84" s="9">
        <v>60942457</v>
      </c>
      <c r="Q84" s="9">
        <v>25279950</v>
      </c>
      <c r="R84" s="9">
        <v>73784362</v>
      </c>
      <c r="S84" s="9">
        <f>P84+Q84+R84</f>
        <v>160006769</v>
      </c>
      <c r="T84" s="47">
        <f>S84*E84/1000</f>
        <v>2716914.93762</v>
      </c>
      <c r="U84" s="9">
        <v>1241527875</v>
      </c>
      <c r="V84" s="10">
        <v>87.1121</v>
      </c>
      <c r="W84" s="132">
        <f>S84/U84</f>
        <v>0.128878917841454</v>
      </c>
      <c r="X84" s="10">
        <v>12.8879</v>
      </c>
      <c r="Y84" s="115"/>
      <c r="Z84" s="53"/>
      <c r="AA84" s="11"/>
      <c r="AB84" s="11"/>
      <c r="AC84" s="11"/>
      <c r="AD84" s="11"/>
      <c r="AE84" s="11"/>
      <c r="AF84" s="11"/>
      <c r="AG84" s="11"/>
      <c r="AH84" s="11"/>
    </row>
    <row r="85" ht="15" customHeight="1">
      <c r="A85" t="s" s="6">
        <v>370</v>
      </c>
      <c r="B85" t="s" s="6">
        <v>18</v>
      </c>
      <c r="C85" s="7">
        <v>16.93</v>
      </c>
      <c r="D85" s="7">
        <v>0</v>
      </c>
      <c r="E85" s="7">
        <v>16.93</v>
      </c>
      <c r="F85" s="7">
        <v>16.93</v>
      </c>
      <c r="G85" s="7">
        <v>16.93</v>
      </c>
      <c r="H85" s="7">
        <f>(1-W85)*C85+W85*E85</f>
        <v>16.93</v>
      </c>
      <c r="I85" s="8">
        <f>IF(H85&lt;16.28,N85,0)</f>
        <v>0</v>
      </c>
      <c r="J85" s="131">
        <f>H85*N85/1000</f>
        <v>34573817.32138</v>
      </c>
      <c r="K85" s="8">
        <f>IF(H85&lt;16.28,S85,0)</f>
        <v>0</v>
      </c>
      <c r="L85" s="131">
        <f>H85*S85/1000</f>
        <v>10458670.78985</v>
      </c>
      <c r="M85" s="8">
        <f>IF(C85=E85,0,1)</f>
        <v>0</v>
      </c>
      <c r="N85" s="9">
        <v>2042162866</v>
      </c>
      <c r="O85" s="9">
        <f>N85*C85/1000</f>
        <v>34573817.32138</v>
      </c>
      <c r="P85" s="9">
        <v>89248829</v>
      </c>
      <c r="Q85" s="9">
        <v>303749096</v>
      </c>
      <c r="R85" s="9">
        <v>224761720</v>
      </c>
      <c r="S85" s="9">
        <f>P85+Q85+R85</f>
        <v>617759645</v>
      </c>
      <c r="T85" s="47">
        <f>S85*E85/1000</f>
        <v>10458670.78985</v>
      </c>
      <c r="U85" s="9">
        <v>2659922511</v>
      </c>
      <c r="V85" s="10">
        <v>76.7753</v>
      </c>
      <c r="W85" s="132">
        <f>S85/U85</f>
        <v>0.232247233686425</v>
      </c>
      <c r="X85" s="10">
        <v>23.2247</v>
      </c>
      <c r="Y85" s="115"/>
      <c r="Z85" s="53"/>
      <c r="AA85" s="11"/>
      <c r="AB85" s="11"/>
      <c r="AC85" s="11"/>
      <c r="AD85" s="11"/>
      <c r="AE85" s="11"/>
      <c r="AF85" s="11"/>
      <c r="AG85" s="11"/>
      <c r="AH85" s="11"/>
    </row>
    <row r="86" ht="15" customHeight="1">
      <c r="A86" t="s" s="6">
        <v>698</v>
      </c>
      <c r="B86" t="s" s="6">
        <v>18</v>
      </c>
      <c r="C86" s="7">
        <v>16.92</v>
      </c>
      <c r="D86" s="7">
        <v>0</v>
      </c>
      <c r="E86" s="7">
        <v>16.92</v>
      </c>
      <c r="F86" s="7">
        <v>16.92</v>
      </c>
      <c r="G86" s="7">
        <v>16.92</v>
      </c>
      <c r="H86" s="7">
        <f>(1-W86)*C86+W86*E86</f>
        <v>16.92</v>
      </c>
      <c r="I86" s="8">
        <f>IF(H86&lt;16.28,N86,0)</f>
        <v>0</v>
      </c>
      <c r="J86" s="131">
        <f>H86*N86/1000</f>
        <v>16560522.95904</v>
      </c>
      <c r="K86" s="8">
        <f>IF(H86&lt;16.28,S86,0)</f>
        <v>0</v>
      </c>
      <c r="L86" s="131">
        <f>H86*S86/1000</f>
        <v>2092425.53904</v>
      </c>
      <c r="M86" s="8">
        <f>IF(C86=E86,0,1)</f>
        <v>0</v>
      </c>
      <c r="N86" s="9">
        <v>978754312</v>
      </c>
      <c r="O86" s="9">
        <f>N86*C86/1000</f>
        <v>16560522.95904</v>
      </c>
      <c r="P86" s="9">
        <v>89248864</v>
      </c>
      <c r="Q86" s="9">
        <v>9640900</v>
      </c>
      <c r="R86" s="9">
        <v>24776048</v>
      </c>
      <c r="S86" s="9">
        <f>P86+Q86+R86</f>
        <v>123665812</v>
      </c>
      <c r="T86" s="47">
        <f>S86*E86/1000</f>
        <v>2092425.53904</v>
      </c>
      <c r="U86" s="9">
        <v>1102420124</v>
      </c>
      <c r="V86" s="10">
        <v>88.78230000000001</v>
      </c>
      <c r="W86" s="132">
        <f>S86/U86</f>
        <v>0.11217666414805</v>
      </c>
      <c r="X86" s="10">
        <v>11.2177</v>
      </c>
      <c r="Y86" s="115"/>
      <c r="Z86" s="53"/>
      <c r="AA86" s="11"/>
      <c r="AB86" s="11"/>
      <c r="AC86" s="11"/>
      <c r="AD86" s="11"/>
      <c r="AE86" s="11"/>
      <c r="AF86" s="11"/>
      <c r="AG86" s="11"/>
      <c r="AH86" s="11"/>
    </row>
    <row r="87" ht="15" customHeight="1">
      <c r="A87" t="s" s="6">
        <v>236</v>
      </c>
      <c r="B87" t="s" s="6">
        <v>18</v>
      </c>
      <c r="C87" s="7">
        <v>16.88</v>
      </c>
      <c r="D87" s="7">
        <v>0</v>
      </c>
      <c r="E87" s="7">
        <v>16.88</v>
      </c>
      <c r="F87" s="7">
        <v>16.88</v>
      </c>
      <c r="G87" s="7">
        <v>16.88</v>
      </c>
      <c r="H87" s="7">
        <f>(1-W87)*C87+W87*E87</f>
        <v>16.88</v>
      </c>
      <c r="I87" s="8">
        <f>IF(H87&lt;16.28,N87,0)</f>
        <v>0</v>
      </c>
      <c r="J87" s="131">
        <f>H87*N87/1000</f>
        <v>45566366.28016</v>
      </c>
      <c r="K87" s="8">
        <f>IF(H87&lt;16.28,S87,0)</f>
        <v>0</v>
      </c>
      <c r="L87" s="131">
        <f>H87*S87/1000</f>
        <v>4969546.25512</v>
      </c>
      <c r="M87" s="8">
        <f>IF(C87=E87,0,1)</f>
        <v>0</v>
      </c>
      <c r="N87" s="9">
        <v>2699429282</v>
      </c>
      <c r="O87" s="9">
        <f>N87*C87/1000</f>
        <v>45566366.28016</v>
      </c>
      <c r="P87" s="9">
        <v>112805830</v>
      </c>
      <c r="Q87" s="9">
        <v>86003109</v>
      </c>
      <c r="R87" s="9">
        <v>95595460</v>
      </c>
      <c r="S87" s="9">
        <f>P87+Q87+R87</f>
        <v>294404399</v>
      </c>
      <c r="T87" s="47">
        <f>S87*E87/1000</f>
        <v>4969546.25512</v>
      </c>
      <c r="U87" s="9">
        <v>2993833681</v>
      </c>
      <c r="V87" s="10">
        <v>90.16630000000001</v>
      </c>
      <c r="W87" s="132">
        <f>S87/U87</f>
        <v>0.0983369252835926</v>
      </c>
      <c r="X87" s="10">
        <v>9.8337</v>
      </c>
      <c r="Y87" s="115"/>
      <c r="Z87" s="53"/>
      <c r="AA87" s="11"/>
      <c r="AB87" s="11"/>
      <c r="AC87" s="11"/>
      <c r="AD87" s="11"/>
      <c r="AE87" s="11"/>
      <c r="AF87" s="11"/>
      <c r="AG87" s="11"/>
      <c r="AH87" s="11"/>
    </row>
    <row r="88" ht="15" customHeight="1">
      <c r="A88" t="s" s="6">
        <v>58</v>
      </c>
      <c r="B88" t="s" s="6">
        <v>18</v>
      </c>
      <c r="C88" s="7">
        <v>16.84</v>
      </c>
      <c r="D88" s="7">
        <v>0</v>
      </c>
      <c r="E88" s="7">
        <v>16.84</v>
      </c>
      <c r="F88" s="7">
        <v>16.84</v>
      </c>
      <c r="G88" s="7">
        <v>16.84</v>
      </c>
      <c r="H88" s="7">
        <f>(1-W88)*C88+W88*E88</f>
        <v>16.84</v>
      </c>
      <c r="I88" s="8">
        <f>IF(H88&lt;16.28,N88,0)</f>
        <v>0</v>
      </c>
      <c r="J88" s="131">
        <f>H88*N88/1000</f>
        <v>8156276.48956</v>
      </c>
      <c r="K88" s="8">
        <f>IF(H88&lt;16.28,S88,0)</f>
        <v>0</v>
      </c>
      <c r="L88" s="131">
        <f>H88*S88/1000</f>
        <v>1095929.518</v>
      </c>
      <c r="M88" s="8">
        <f>IF(C88=E88,0,1)</f>
        <v>0</v>
      </c>
      <c r="N88" s="9">
        <v>484339459</v>
      </c>
      <c r="O88" s="9">
        <f>N88*C88/1000</f>
        <v>8156276.48956</v>
      </c>
      <c r="P88" s="9">
        <v>26190950</v>
      </c>
      <c r="Q88" s="9">
        <v>10840800</v>
      </c>
      <c r="R88" s="9">
        <v>28047200</v>
      </c>
      <c r="S88" s="9">
        <f>P88+Q88+R88</f>
        <v>65078950</v>
      </c>
      <c r="T88" s="47">
        <f>S88*E88/1000</f>
        <v>1095929.518</v>
      </c>
      <c r="U88" s="9">
        <v>549418409</v>
      </c>
      <c r="V88" s="10">
        <v>88.1549</v>
      </c>
      <c r="W88" s="132">
        <f>S88/U88</f>
        <v>0.11845061784233</v>
      </c>
      <c r="X88" s="10">
        <v>11.8451</v>
      </c>
      <c r="Y88" s="115"/>
      <c r="Z88" s="53"/>
      <c r="AA88" s="11"/>
      <c r="AB88" s="11"/>
      <c r="AC88" s="11"/>
      <c r="AD88" s="11"/>
      <c r="AE88" s="11"/>
      <c r="AF88" s="11"/>
      <c r="AG88" s="11"/>
      <c r="AH88" s="11"/>
    </row>
    <row r="89" ht="15" customHeight="1">
      <c r="A89" t="s" s="6">
        <v>50</v>
      </c>
      <c r="B89" t="s" s="6">
        <v>18</v>
      </c>
      <c r="C89" s="7">
        <v>16.82</v>
      </c>
      <c r="D89" s="7">
        <v>0</v>
      </c>
      <c r="E89" s="7">
        <v>20.54</v>
      </c>
      <c r="F89" s="7">
        <v>20.54</v>
      </c>
      <c r="G89" s="7">
        <v>20.42</v>
      </c>
      <c r="H89" s="7">
        <f>(1-W89)*C89+W89*E89</f>
        <v>17.784744357819</v>
      </c>
      <c r="I89" s="8">
        <f>IF(H89&lt;16.28,N89,0)</f>
        <v>0</v>
      </c>
      <c r="J89" s="131">
        <f>H89*N89/1000</f>
        <v>33893979.1818089</v>
      </c>
      <c r="K89" s="8">
        <f>IF(H89&lt;16.28,S89,0)</f>
        <v>0</v>
      </c>
      <c r="L89" s="131">
        <f>H89*S89/1000</f>
        <v>11867873.4122111</v>
      </c>
      <c r="M89" s="8">
        <f>IF(C89=E89,0,1)</f>
        <v>1</v>
      </c>
      <c r="N89" s="9">
        <v>1905789507</v>
      </c>
      <c r="O89" s="9">
        <f>N89*C89/1000</f>
        <v>32055379.50774</v>
      </c>
      <c r="P89" s="9">
        <v>402100442</v>
      </c>
      <c r="Q89" s="9">
        <v>176301700</v>
      </c>
      <c r="R89" s="9">
        <v>88904240</v>
      </c>
      <c r="S89" s="9">
        <f>P89+Q89+R89</f>
        <v>667306382</v>
      </c>
      <c r="T89" s="47">
        <f>S89*E89/1000</f>
        <v>13706473.08628</v>
      </c>
      <c r="U89" s="9">
        <v>2573095889</v>
      </c>
      <c r="V89" s="10">
        <v>74.066</v>
      </c>
      <c r="W89" s="132">
        <f>S89/U89</f>
        <v>0.259339881134138</v>
      </c>
      <c r="X89" s="10">
        <v>25.934</v>
      </c>
      <c r="Y89" s="115"/>
      <c r="Z89" s="53"/>
      <c r="AA89" s="11"/>
      <c r="AB89" s="11"/>
      <c r="AC89" s="11"/>
      <c r="AD89" s="11"/>
      <c r="AE89" s="11"/>
      <c r="AF89" s="11"/>
      <c r="AG89" s="11"/>
      <c r="AH89" s="11"/>
    </row>
    <row r="90" ht="15" customHeight="1">
      <c r="A90" t="s" s="6">
        <v>496</v>
      </c>
      <c r="B90" t="s" s="6">
        <v>18</v>
      </c>
      <c r="C90" s="7">
        <v>16.81</v>
      </c>
      <c r="D90" s="7">
        <v>0</v>
      </c>
      <c r="E90" s="7">
        <v>16.81</v>
      </c>
      <c r="F90" s="7">
        <v>16.81</v>
      </c>
      <c r="G90" s="7">
        <v>16.81</v>
      </c>
      <c r="H90" s="7">
        <f>(1-W90)*C90+W90*E90</f>
        <v>16.81</v>
      </c>
      <c r="I90" s="8">
        <f>IF(H90&lt;16.28,N90,0)</f>
        <v>0</v>
      </c>
      <c r="J90" s="131">
        <f>H90*N90/1000</f>
        <v>7631604.27606</v>
      </c>
      <c r="K90" s="8">
        <f>IF(H90&lt;16.28,S90,0)</f>
        <v>0</v>
      </c>
      <c r="L90" s="131">
        <f>H90*S90/1000</f>
        <v>2772807.55004</v>
      </c>
      <c r="M90" s="8">
        <f>IF(C90=E90,0,1)</f>
        <v>0</v>
      </c>
      <c r="N90" s="9">
        <v>453991926</v>
      </c>
      <c r="O90" s="9">
        <f>N90*C90/1000</f>
        <v>7631604.27606</v>
      </c>
      <c r="P90" s="9">
        <v>88263916</v>
      </c>
      <c r="Q90" s="9">
        <v>18068588</v>
      </c>
      <c r="R90" s="9">
        <v>58617380</v>
      </c>
      <c r="S90" s="9">
        <f>P90+Q90+R90</f>
        <v>164949884</v>
      </c>
      <c r="T90" s="47">
        <f>S90*E90/1000</f>
        <v>2772807.55004</v>
      </c>
      <c r="U90" s="9">
        <v>618941810</v>
      </c>
      <c r="V90" s="10">
        <v>73.3497</v>
      </c>
      <c r="W90" s="132">
        <f>S90/U90</f>
        <v>0.266503056240457</v>
      </c>
      <c r="X90" s="10">
        <v>26.6503</v>
      </c>
      <c r="Y90" s="115"/>
      <c r="Z90" s="53"/>
      <c r="AA90" s="11"/>
      <c r="AB90" s="11"/>
      <c r="AC90" s="11"/>
      <c r="AD90" s="11"/>
      <c r="AE90" s="11"/>
      <c r="AF90" s="11"/>
      <c r="AG90" s="11"/>
      <c r="AH90" s="11"/>
    </row>
    <row r="91" ht="15" customHeight="1">
      <c r="A91" t="s" s="6">
        <v>110</v>
      </c>
      <c r="B91" t="s" s="6">
        <v>18</v>
      </c>
      <c r="C91" s="7">
        <v>16.78</v>
      </c>
      <c r="D91" s="7">
        <v>0</v>
      </c>
      <c r="E91" s="7">
        <v>16.78</v>
      </c>
      <c r="F91" s="7">
        <v>16.78</v>
      </c>
      <c r="G91" s="7">
        <v>16.78</v>
      </c>
      <c r="H91" s="7">
        <f>(1-W91)*C91+W91*E91</f>
        <v>16.78</v>
      </c>
      <c r="I91" s="8">
        <f>IF(H91&lt;16.28,N91,0)</f>
        <v>0</v>
      </c>
      <c r="J91" s="131">
        <f>H91*N91/1000</f>
        <v>3739238.62136</v>
      </c>
      <c r="K91" s="8">
        <f>IF(H91&lt;16.28,S91,0)</f>
        <v>0</v>
      </c>
      <c r="L91" s="131">
        <f>H91*S91/1000</f>
        <v>762097.19288</v>
      </c>
      <c r="M91" s="8">
        <f>IF(C91=E91,0,1)</f>
        <v>0</v>
      </c>
      <c r="N91" s="9">
        <v>222839012</v>
      </c>
      <c r="O91" s="9">
        <f>N91*C91/1000</f>
        <v>3739238.62136</v>
      </c>
      <c r="P91" s="9">
        <v>11401583</v>
      </c>
      <c r="Q91" s="9">
        <v>26863500</v>
      </c>
      <c r="R91" s="9">
        <v>7151913</v>
      </c>
      <c r="S91" s="9">
        <f>P91+Q91+R91</f>
        <v>45416996</v>
      </c>
      <c r="T91" s="47">
        <f>S91*E91/1000</f>
        <v>762097.19288</v>
      </c>
      <c r="U91" s="9">
        <v>268256008</v>
      </c>
      <c r="V91" s="10">
        <v>83.06950000000001</v>
      </c>
      <c r="W91" s="132">
        <f>S91/U91</f>
        <v>0.169304674063442</v>
      </c>
      <c r="X91" s="10">
        <v>16.9305</v>
      </c>
      <c r="Y91" s="115"/>
      <c r="Z91" s="53"/>
      <c r="AA91" s="11"/>
      <c r="AB91" s="11"/>
      <c r="AC91" s="11"/>
      <c r="AD91" s="11"/>
      <c r="AE91" s="11"/>
      <c r="AF91" s="11"/>
      <c r="AG91" s="11"/>
      <c r="AH91" s="11"/>
    </row>
    <row r="92" ht="15" customHeight="1">
      <c r="A92" t="s" s="6">
        <v>622</v>
      </c>
      <c r="B92" t="s" s="6">
        <v>18</v>
      </c>
      <c r="C92" s="7">
        <v>16.77</v>
      </c>
      <c r="D92" s="7">
        <v>0</v>
      </c>
      <c r="E92" s="7">
        <v>16.77</v>
      </c>
      <c r="F92" s="7">
        <v>16.77</v>
      </c>
      <c r="G92" s="7">
        <v>16.77</v>
      </c>
      <c r="H92" s="7">
        <f>(1-W92)*C92+W92*E92</f>
        <v>16.77</v>
      </c>
      <c r="I92" s="8">
        <f>IF(H92&lt;16.28,N92,0)</f>
        <v>0</v>
      </c>
      <c r="J92" s="131">
        <f>H92*N92/1000</f>
        <v>21522166.43421</v>
      </c>
      <c r="K92" s="8">
        <f>IF(H92&lt;16.28,S92,0)</f>
        <v>0</v>
      </c>
      <c r="L92" s="131">
        <f>H92*S92/1000</f>
        <v>1311234.69516</v>
      </c>
      <c r="M92" s="8">
        <f>IF(C92=E92,0,1)</f>
        <v>0</v>
      </c>
      <c r="N92" s="9">
        <v>1283373073</v>
      </c>
      <c r="O92" s="9">
        <f>N92*C92/1000</f>
        <v>21522166.43421</v>
      </c>
      <c r="P92" s="9">
        <v>26240072</v>
      </c>
      <c r="Q92" s="9">
        <v>12756832</v>
      </c>
      <c r="R92" s="9">
        <v>39192404</v>
      </c>
      <c r="S92" s="9">
        <f>P92+Q92+R92</f>
        <v>78189308</v>
      </c>
      <c r="T92" s="47">
        <f>S92*E92/1000</f>
        <v>1311234.69516</v>
      </c>
      <c r="U92" s="9">
        <v>1361562381</v>
      </c>
      <c r="V92" s="10">
        <v>94.2574</v>
      </c>
      <c r="W92" s="132">
        <f>S92/U92</f>
        <v>0.0574261665062851</v>
      </c>
      <c r="X92" s="10">
        <v>5.7426</v>
      </c>
      <c r="Y92" s="115"/>
      <c r="Z92" s="53"/>
      <c r="AA92" s="11"/>
      <c r="AB92" s="11"/>
      <c r="AC92" s="11"/>
      <c r="AD92" s="11"/>
      <c r="AE92" s="11"/>
      <c r="AF92" s="11"/>
      <c r="AG92" s="11"/>
      <c r="AH92" s="11"/>
    </row>
    <row r="93" ht="15" customHeight="1">
      <c r="A93" t="s" s="6">
        <v>400</v>
      </c>
      <c r="B93" t="s" s="6">
        <v>18</v>
      </c>
      <c r="C93" s="7">
        <v>16.76</v>
      </c>
      <c r="D93" s="7">
        <v>0</v>
      </c>
      <c r="E93" s="7">
        <v>25.83</v>
      </c>
      <c r="F93" s="7">
        <v>25.83</v>
      </c>
      <c r="G93" s="7">
        <v>25.83</v>
      </c>
      <c r="H93" s="7">
        <f>(1-W93)*C93+W93*E93</f>
        <v>19.7167068533732</v>
      </c>
      <c r="I93" s="8">
        <f>IF(H93&lt;16.28,N93,0)</f>
        <v>0</v>
      </c>
      <c r="J93" s="131">
        <f>H93*N93/1000</f>
        <v>13620133.3248516</v>
      </c>
      <c r="K93" s="8">
        <f>IF(H93&lt;16.28,S93,0)</f>
        <v>0</v>
      </c>
      <c r="L93" s="131">
        <f>H93*S93/1000</f>
        <v>6587405.6060384</v>
      </c>
      <c r="M93" s="8">
        <f>IF(C93=E93,0,1)</f>
        <v>1</v>
      </c>
      <c r="N93" s="9">
        <v>690791491</v>
      </c>
      <c r="O93" s="9">
        <f>N93*C93/1000</f>
        <v>11577665.38916</v>
      </c>
      <c r="P93" s="9">
        <v>44159879</v>
      </c>
      <c r="Q93" s="9">
        <v>174050412</v>
      </c>
      <c r="R93" s="9">
        <v>115892440</v>
      </c>
      <c r="S93" s="9">
        <f>P93+Q93+R93</f>
        <v>334102731</v>
      </c>
      <c r="T93" s="47">
        <f>S93*E93/1000</f>
        <v>8629873.54173</v>
      </c>
      <c r="U93" s="9">
        <v>1024894222</v>
      </c>
      <c r="V93" s="10">
        <v>67.4012</v>
      </c>
      <c r="W93" s="132">
        <f>S93/U93</f>
        <v>0.325987525178964</v>
      </c>
      <c r="X93" s="10">
        <v>32.5988</v>
      </c>
      <c r="Y93" s="115"/>
      <c r="Z93" s="53"/>
      <c r="AA93" s="11"/>
      <c r="AB93" s="11"/>
      <c r="AC93" s="11"/>
      <c r="AD93" s="11"/>
      <c r="AE93" s="11"/>
      <c r="AF93" s="11"/>
      <c r="AG93" s="11"/>
      <c r="AH93" s="11"/>
    </row>
    <row r="94" ht="15" customHeight="1">
      <c r="A94" t="s" s="6">
        <v>518</v>
      </c>
      <c r="B94" t="s" s="6">
        <v>18</v>
      </c>
      <c r="C94" s="7">
        <v>16.75</v>
      </c>
      <c r="D94" s="7">
        <v>0</v>
      </c>
      <c r="E94" s="7">
        <v>16.75</v>
      </c>
      <c r="F94" s="7">
        <v>16.75</v>
      </c>
      <c r="G94" s="7">
        <v>16.75</v>
      </c>
      <c r="H94" s="7">
        <f>(1-W94)*C94+W94*E94</f>
        <v>16.75</v>
      </c>
      <c r="I94" s="8">
        <f>IF(H94&lt;16.28,N94,0)</f>
        <v>0</v>
      </c>
      <c r="J94" s="131">
        <f>H94*N94/1000</f>
        <v>34668752.757</v>
      </c>
      <c r="K94" s="8">
        <f>IF(H94&lt;16.28,S94,0)</f>
        <v>0</v>
      </c>
      <c r="L94" s="131">
        <f>H94*S94/1000</f>
        <v>8030078.7405</v>
      </c>
      <c r="M94" s="8">
        <f>IF(C94=E94,0,1)</f>
        <v>0</v>
      </c>
      <c r="N94" s="9">
        <v>2069776284</v>
      </c>
      <c r="O94" s="9">
        <f>N94*C94/1000</f>
        <v>34668752.757</v>
      </c>
      <c r="P94" s="9">
        <v>298052536</v>
      </c>
      <c r="Q94" s="9">
        <v>124815400</v>
      </c>
      <c r="R94" s="9">
        <v>56539750</v>
      </c>
      <c r="S94" s="9">
        <f>P94+Q94+R94</f>
        <v>479407686</v>
      </c>
      <c r="T94" s="47">
        <f>S94*E94/1000</f>
        <v>8030078.7405</v>
      </c>
      <c r="U94" s="9">
        <v>2549183970</v>
      </c>
      <c r="V94" s="10">
        <v>81.19370000000001</v>
      </c>
      <c r="W94" s="132">
        <f>S94/U94</f>
        <v>0.188063196553052</v>
      </c>
      <c r="X94" s="10">
        <v>18.8063</v>
      </c>
      <c r="Y94" s="115"/>
      <c r="Z94" s="53"/>
      <c r="AA94" s="11"/>
      <c r="AB94" s="11"/>
      <c r="AC94" s="11"/>
      <c r="AD94" s="11"/>
      <c r="AE94" s="11"/>
      <c r="AF94" s="11"/>
      <c r="AG94" s="11"/>
      <c r="AH94" s="11"/>
    </row>
    <row r="95" ht="15" customHeight="1">
      <c r="A95" t="s" s="6">
        <v>228</v>
      </c>
      <c r="B95" t="s" s="6">
        <v>18</v>
      </c>
      <c r="C95" s="7">
        <v>16.66</v>
      </c>
      <c r="D95" s="7">
        <v>0</v>
      </c>
      <c r="E95" s="7">
        <v>16.66</v>
      </c>
      <c r="F95" s="7">
        <v>16.66</v>
      </c>
      <c r="G95" s="7">
        <v>16.66</v>
      </c>
      <c r="H95" s="7">
        <f>(1-W95)*C95+W95*E95</f>
        <v>16.66</v>
      </c>
      <c r="I95" s="8">
        <f>IF(H95&lt;16.28,N95,0)</f>
        <v>0</v>
      </c>
      <c r="J95" s="131">
        <f>H95*N95/1000</f>
        <v>2328575.01394</v>
      </c>
      <c r="K95" s="8">
        <f>IF(H95&lt;16.28,S95,0)</f>
        <v>0</v>
      </c>
      <c r="L95" s="131">
        <f>H95*S95/1000</f>
        <v>659467.2742</v>
      </c>
      <c r="M95" s="8">
        <f>IF(C95=E95,0,1)</f>
        <v>0</v>
      </c>
      <c r="N95" s="9">
        <v>139770409</v>
      </c>
      <c r="O95" s="9">
        <f>N95*C95/1000</f>
        <v>2328575.01394</v>
      </c>
      <c r="P95" s="9">
        <v>11550313</v>
      </c>
      <c r="Q95" s="9">
        <v>17398287</v>
      </c>
      <c r="R95" s="9">
        <v>10635270</v>
      </c>
      <c r="S95" s="9">
        <f>P95+Q95+R95</f>
        <v>39583870</v>
      </c>
      <c r="T95" s="47">
        <f>S95*E95/1000</f>
        <v>659467.2742</v>
      </c>
      <c r="U95" s="9">
        <v>179354279</v>
      </c>
      <c r="V95" s="10">
        <v>77.9298</v>
      </c>
      <c r="W95" s="132">
        <f>S95/U95</f>
        <v>0.220702122194698</v>
      </c>
      <c r="X95" s="10">
        <v>22.0702</v>
      </c>
      <c r="Y95" s="115"/>
      <c r="Z95" s="53"/>
      <c r="AA95" s="11"/>
      <c r="AB95" s="11"/>
      <c r="AC95" s="11"/>
      <c r="AD95" s="11"/>
      <c r="AE95" s="11"/>
      <c r="AF95" s="11"/>
      <c r="AG95" s="11"/>
      <c r="AH95" s="11"/>
    </row>
    <row r="96" ht="15" customHeight="1">
      <c r="A96" t="s" s="6">
        <v>612</v>
      </c>
      <c r="B96" t="s" s="6">
        <v>18</v>
      </c>
      <c r="C96" s="7">
        <v>16.65</v>
      </c>
      <c r="D96" s="7">
        <v>0</v>
      </c>
      <c r="E96" s="7">
        <v>16.65</v>
      </c>
      <c r="F96" s="7">
        <v>16.65</v>
      </c>
      <c r="G96" s="7">
        <v>16.65</v>
      </c>
      <c r="H96" s="7">
        <f>(1-W96)*C96+W96*E96</f>
        <v>16.65</v>
      </c>
      <c r="I96" s="8">
        <f>IF(H96&lt;16.28,N96,0)</f>
        <v>0</v>
      </c>
      <c r="J96" s="131">
        <f>H96*N96/1000</f>
        <v>25054778.1087</v>
      </c>
      <c r="K96" s="8">
        <f>IF(H96&lt;16.28,S96,0)</f>
        <v>0</v>
      </c>
      <c r="L96" s="131">
        <f>H96*S96/1000</f>
        <v>1964777.87205</v>
      </c>
      <c r="M96" s="8">
        <f>IF(C96=E96,0,1)</f>
        <v>0</v>
      </c>
      <c r="N96" s="9">
        <v>1504791478</v>
      </c>
      <c r="O96" s="9">
        <f>N96*C96/1000</f>
        <v>25054778.1087</v>
      </c>
      <c r="P96" s="9">
        <v>71413673</v>
      </c>
      <c r="Q96" s="9">
        <v>21435654</v>
      </c>
      <c r="R96" s="9">
        <v>25155350</v>
      </c>
      <c r="S96" s="9">
        <f>P96+Q96+R96</f>
        <v>118004677</v>
      </c>
      <c r="T96" s="47">
        <f>S96*E96/1000</f>
        <v>1964777.87205</v>
      </c>
      <c r="U96" s="9">
        <v>1622796155</v>
      </c>
      <c r="V96" s="10">
        <v>92.7283</v>
      </c>
      <c r="W96" s="132">
        <f>S96/U96</f>
        <v>0.07271688229998299</v>
      </c>
      <c r="X96" s="10">
        <v>7.2717</v>
      </c>
      <c r="Y96" s="115"/>
      <c r="Z96" s="53"/>
      <c r="AA96" s="11"/>
      <c r="AB96" s="11"/>
      <c r="AC96" s="11"/>
      <c r="AD96" s="11"/>
      <c r="AE96" s="11"/>
      <c r="AF96" s="11"/>
      <c r="AG96" s="11"/>
      <c r="AH96" s="11"/>
    </row>
    <row r="97" ht="15" customHeight="1">
      <c r="A97" t="s" s="6">
        <v>454</v>
      </c>
      <c r="B97" t="s" s="6">
        <v>18</v>
      </c>
      <c r="C97" s="7">
        <v>16.62</v>
      </c>
      <c r="D97" s="7">
        <v>0</v>
      </c>
      <c r="E97" s="7">
        <v>16.62</v>
      </c>
      <c r="F97" s="7">
        <v>16.62</v>
      </c>
      <c r="G97" s="7">
        <v>16.62</v>
      </c>
      <c r="H97" s="7">
        <f>(1-W97)*C97+W97*E97</f>
        <v>16.62</v>
      </c>
      <c r="I97" s="8">
        <f>IF(H97&lt;16.28,N97,0)</f>
        <v>0</v>
      </c>
      <c r="J97" s="131">
        <f>H97*N97/1000</f>
        <v>42981591.47202</v>
      </c>
      <c r="K97" s="8">
        <f>IF(H97&lt;16.28,S97,0)</f>
        <v>0</v>
      </c>
      <c r="L97" s="131">
        <f>H97*S97/1000</f>
        <v>6949627.9038</v>
      </c>
      <c r="M97" s="8">
        <f>IF(C97=E97,0,1)</f>
        <v>0</v>
      </c>
      <c r="N97" s="9">
        <v>2586136671</v>
      </c>
      <c r="O97" s="9">
        <f>N97*C97/1000</f>
        <v>42981591.47202</v>
      </c>
      <c r="P97" s="9">
        <v>326094860</v>
      </c>
      <c r="Q97" s="9">
        <v>31269900</v>
      </c>
      <c r="R97" s="9">
        <v>60783730</v>
      </c>
      <c r="S97" s="9">
        <f>P97+Q97+R97</f>
        <v>418148490</v>
      </c>
      <c r="T97" s="47">
        <f>S97*E97/1000</f>
        <v>6949627.9038</v>
      </c>
      <c r="U97" s="9">
        <v>3004285161</v>
      </c>
      <c r="V97" s="10">
        <v>86.08159999999999</v>
      </c>
      <c r="W97" s="132">
        <f>S97/U97</f>
        <v>0.139184021353291</v>
      </c>
      <c r="X97" s="10">
        <v>13.9184</v>
      </c>
      <c r="Y97" s="115"/>
      <c r="Z97" s="53"/>
      <c r="AA97" s="11"/>
      <c r="AB97" s="11"/>
      <c r="AC97" s="11"/>
      <c r="AD97" s="11"/>
      <c r="AE97" s="11"/>
      <c r="AF97" s="11"/>
      <c r="AG97" s="11"/>
      <c r="AH97" s="11"/>
    </row>
    <row r="98" ht="15" customHeight="1">
      <c r="A98" t="s" s="6">
        <v>284</v>
      </c>
      <c r="B98" t="s" s="6">
        <v>18</v>
      </c>
      <c r="C98" s="7">
        <v>16.56</v>
      </c>
      <c r="D98" s="7">
        <v>0</v>
      </c>
      <c r="E98" s="7">
        <v>16.56</v>
      </c>
      <c r="F98" s="7">
        <v>16.56</v>
      </c>
      <c r="G98" s="7">
        <v>16.56</v>
      </c>
      <c r="H98" s="7">
        <f>(1-W98)*C98+W98*E98</f>
        <v>16.56</v>
      </c>
      <c r="I98" s="8">
        <f>IF(H98&lt;16.28,N98,0)</f>
        <v>0</v>
      </c>
      <c r="J98" s="131">
        <f>H98*N98/1000</f>
        <v>43856702.23104</v>
      </c>
      <c r="K98" s="8">
        <f>IF(H98&lt;16.28,S98,0)</f>
        <v>0</v>
      </c>
      <c r="L98" s="131">
        <f>H98*S98/1000</f>
        <v>2460041.58816</v>
      </c>
      <c r="M98" s="8">
        <f>IF(C98=E98,0,1)</f>
        <v>0</v>
      </c>
      <c r="N98" s="9">
        <v>2648351584</v>
      </c>
      <c r="O98" s="9">
        <f>N98*C98/1000</f>
        <v>43856702.23104</v>
      </c>
      <c r="P98" s="9">
        <v>77265296</v>
      </c>
      <c r="Q98" s="9">
        <v>29290000</v>
      </c>
      <c r="R98" s="9">
        <v>41997940</v>
      </c>
      <c r="S98" s="9">
        <f>P98+Q98+R98</f>
        <v>148553236</v>
      </c>
      <c r="T98" s="47">
        <f>S98*E98/1000</f>
        <v>2460041.58816</v>
      </c>
      <c r="U98" s="9">
        <v>2796904820</v>
      </c>
      <c r="V98" s="10">
        <v>94.6887</v>
      </c>
      <c r="W98" s="132">
        <f>S98/U98</f>
        <v>0.0531134398774428</v>
      </c>
      <c r="X98" s="10">
        <v>5.3113</v>
      </c>
      <c r="Y98" s="115"/>
      <c r="Z98" s="53"/>
      <c r="AA98" s="11"/>
      <c r="AB98" s="11"/>
      <c r="AC98" s="11"/>
      <c r="AD98" s="11"/>
      <c r="AE98" s="11"/>
      <c r="AF98" s="11"/>
      <c r="AG98" s="11"/>
      <c r="AH98" s="11"/>
    </row>
    <row r="99" ht="15" customHeight="1">
      <c r="A99" t="s" s="6">
        <v>322</v>
      </c>
      <c r="B99" t="s" s="6">
        <v>18</v>
      </c>
      <c r="C99" s="7">
        <v>16.56</v>
      </c>
      <c r="D99" s="7">
        <v>16.56</v>
      </c>
      <c r="E99" s="7">
        <v>16.56</v>
      </c>
      <c r="F99" s="7">
        <v>16.56</v>
      </c>
      <c r="G99" s="7">
        <v>16.56</v>
      </c>
      <c r="H99" s="7">
        <f>(1-W99)*C99+W99*E99</f>
        <v>16.56</v>
      </c>
      <c r="I99" s="8">
        <f>IF(H99&lt;16.28,N99,0)</f>
        <v>0</v>
      </c>
      <c r="J99" s="131">
        <f>H99*N99/1000</f>
        <v>65300405.50512</v>
      </c>
      <c r="K99" s="8">
        <f>IF(H99&lt;16.28,S99,0)</f>
        <v>0</v>
      </c>
      <c r="L99" s="131">
        <f>H99*S99/1000</f>
        <v>15444327.57912</v>
      </c>
      <c r="M99" s="8">
        <f>IF(C99=E99,0,1)</f>
        <v>0</v>
      </c>
      <c r="N99" s="9">
        <v>3943261202</v>
      </c>
      <c r="O99" s="9">
        <f>N99*C99/1000</f>
        <v>65300405.50512</v>
      </c>
      <c r="P99" s="9">
        <v>491393027</v>
      </c>
      <c r="Q99" s="9">
        <v>255659250</v>
      </c>
      <c r="R99" s="9">
        <v>185576200</v>
      </c>
      <c r="S99" s="9">
        <f>P99+Q99+R99</f>
        <v>932628477</v>
      </c>
      <c r="T99" s="47">
        <f>S99*E99/1000</f>
        <v>15444327.57912</v>
      </c>
      <c r="U99" s="9">
        <v>4876293479</v>
      </c>
      <c r="V99" s="10">
        <v>80.8742</v>
      </c>
      <c r="W99" s="132">
        <f>S99/U99</f>
        <v>0.191257659330065</v>
      </c>
      <c r="X99" s="10">
        <v>19.1258</v>
      </c>
      <c r="Y99" s="115"/>
      <c r="Z99" s="53"/>
      <c r="AA99" s="11"/>
      <c r="AB99" s="11"/>
      <c r="AC99" s="11"/>
      <c r="AD99" s="11"/>
      <c r="AE99" s="11"/>
      <c r="AF99" s="11"/>
      <c r="AG99" s="11"/>
      <c r="AH99" s="11"/>
    </row>
    <row r="100" ht="15" customHeight="1">
      <c r="A100" t="s" s="6">
        <v>190</v>
      </c>
      <c r="B100" t="s" s="6">
        <v>18</v>
      </c>
      <c r="C100" s="7">
        <v>16.53</v>
      </c>
      <c r="D100" s="7">
        <v>0</v>
      </c>
      <c r="E100" s="7">
        <v>16.53</v>
      </c>
      <c r="F100" s="7">
        <v>16.53</v>
      </c>
      <c r="G100" s="7">
        <v>16.53</v>
      </c>
      <c r="H100" s="7">
        <f>(1-W100)*C100+W100*E100</f>
        <v>16.53</v>
      </c>
      <c r="I100" s="8">
        <f>IF(H100&lt;16.28,N100,0)</f>
        <v>0</v>
      </c>
      <c r="J100" s="131">
        <f>H100*N100/1000</f>
        <v>26824096.54386</v>
      </c>
      <c r="K100" s="8">
        <f>IF(H100&lt;16.28,S100,0)</f>
        <v>0</v>
      </c>
      <c r="L100" s="131">
        <f>H100*S100/1000</f>
        <v>3939303.1455</v>
      </c>
      <c r="M100" s="8">
        <f>IF(C100=E100,0,1)</f>
        <v>0</v>
      </c>
      <c r="N100" s="9">
        <v>1622752362</v>
      </c>
      <c r="O100" s="9">
        <f>N100*C100/1000</f>
        <v>26824096.54386</v>
      </c>
      <c r="P100" s="9">
        <v>111544408</v>
      </c>
      <c r="Q100" s="9">
        <v>53956800</v>
      </c>
      <c r="R100" s="9">
        <v>72811142</v>
      </c>
      <c r="S100" s="9">
        <f>P100+Q100+R100</f>
        <v>238312350</v>
      </c>
      <c r="T100" s="47">
        <f>S100*E100/1000</f>
        <v>3939303.1455</v>
      </c>
      <c r="U100" s="9">
        <v>1861064712</v>
      </c>
      <c r="V100" s="10">
        <v>87.1948</v>
      </c>
      <c r="W100" s="132">
        <f>S100/U100</f>
        <v>0.128051619303392</v>
      </c>
      <c r="X100" s="10">
        <v>12.8052</v>
      </c>
      <c r="Y100" s="115"/>
      <c r="Z100" s="53"/>
      <c r="AA100" s="11"/>
      <c r="AB100" s="11"/>
      <c r="AC100" s="11"/>
      <c r="AD100" s="11"/>
      <c r="AE100" s="11"/>
      <c r="AF100" s="11"/>
      <c r="AG100" s="11"/>
      <c r="AH100" s="11"/>
    </row>
    <row r="101" ht="15" customHeight="1">
      <c r="A101" t="s" s="6">
        <v>118</v>
      </c>
      <c r="B101" t="s" s="6">
        <v>18</v>
      </c>
      <c r="C101" s="7">
        <v>16.5</v>
      </c>
      <c r="D101" s="7">
        <v>0</v>
      </c>
      <c r="E101" s="7">
        <v>16.5</v>
      </c>
      <c r="F101" s="7">
        <v>16.5</v>
      </c>
      <c r="G101" s="7">
        <v>16.5</v>
      </c>
      <c r="H101" s="7">
        <f>(1-W101)*C101+W101*E101</f>
        <v>16.5</v>
      </c>
      <c r="I101" s="8">
        <f>IF(H101&lt;16.28,N101,0)</f>
        <v>0</v>
      </c>
      <c r="J101" s="131">
        <f>H101*N101/1000</f>
        <v>28307351.0445</v>
      </c>
      <c r="K101" s="8">
        <f>IF(H101&lt;16.28,S101,0)</f>
        <v>0</v>
      </c>
      <c r="L101" s="131">
        <f>H101*S101/1000</f>
        <v>572974.9905</v>
      </c>
      <c r="M101" s="8">
        <f>IF(C101=E101,0,1)</f>
        <v>0</v>
      </c>
      <c r="N101" s="9">
        <v>1715597033</v>
      </c>
      <c r="O101" s="9">
        <f>N101*C101/1000</f>
        <v>28307351.0445</v>
      </c>
      <c r="P101" s="9">
        <v>9269540</v>
      </c>
      <c r="Q101" s="9">
        <v>1368200</v>
      </c>
      <c r="R101" s="9">
        <v>24088017</v>
      </c>
      <c r="S101" s="9">
        <f>P101+Q101+R101</f>
        <v>34725757</v>
      </c>
      <c r="T101" s="47">
        <f>S101*E101/1000</f>
        <v>572974.9905</v>
      </c>
      <c r="U101" s="9">
        <v>1750322790</v>
      </c>
      <c r="V101" s="10">
        <v>98.01600000000001</v>
      </c>
      <c r="W101" s="132">
        <f>S101/U101</f>
        <v>0.0198396302661408</v>
      </c>
      <c r="X101" s="10">
        <v>1.984</v>
      </c>
      <c r="Y101" s="115"/>
      <c r="Z101" s="53"/>
      <c r="AA101" s="11"/>
      <c r="AB101" s="11"/>
      <c r="AC101" s="11"/>
      <c r="AD101" s="11"/>
      <c r="AE101" s="11"/>
      <c r="AF101" s="11"/>
      <c r="AG101" s="11"/>
      <c r="AH101" s="11"/>
    </row>
    <row r="102" ht="15" customHeight="1">
      <c r="A102" t="s" s="6">
        <v>282</v>
      </c>
      <c r="B102" t="s" s="6">
        <v>18</v>
      </c>
      <c r="C102" s="7">
        <v>16.49</v>
      </c>
      <c r="D102" s="7">
        <v>0</v>
      </c>
      <c r="E102" s="7">
        <v>32.68</v>
      </c>
      <c r="F102" s="7">
        <v>32.68</v>
      </c>
      <c r="G102" s="7">
        <v>32.68</v>
      </c>
      <c r="H102" s="7">
        <f>(1-W102)*C102+W102*E102</f>
        <v>18.676067376139</v>
      </c>
      <c r="I102" s="8">
        <f>IF(H102&lt;16.28,N102,0)</f>
        <v>0</v>
      </c>
      <c r="J102" s="131">
        <f>H102*N102/1000</f>
        <v>25345919.2617126</v>
      </c>
      <c r="K102" s="8">
        <f>IF(H102&lt;16.28,S102,0)</f>
        <v>0</v>
      </c>
      <c r="L102" s="131">
        <f>H102*S102/1000</f>
        <v>3956594.81550737</v>
      </c>
      <c r="M102" s="8">
        <f>IF(C102=E102,0,1)</f>
        <v>1</v>
      </c>
      <c r="N102" s="9">
        <v>1357133638</v>
      </c>
      <c r="O102" s="9">
        <f>N102*C102/1000</f>
        <v>22379133.69062</v>
      </c>
      <c r="P102" s="9">
        <v>98373062</v>
      </c>
      <c r="Q102" s="9">
        <v>64657700</v>
      </c>
      <c r="R102" s="9">
        <v>48822983</v>
      </c>
      <c r="S102" s="9">
        <f>P102+Q102+R102</f>
        <v>211853745</v>
      </c>
      <c r="T102" s="47">
        <f>S102*E102/1000</f>
        <v>6923380.3866</v>
      </c>
      <c r="U102" s="9">
        <v>1568987383</v>
      </c>
      <c r="V102" s="10">
        <v>86.4974</v>
      </c>
      <c r="W102" s="132">
        <f>S102/U102</f>
        <v>0.135025779872699</v>
      </c>
      <c r="X102" s="10">
        <v>13.5026</v>
      </c>
      <c r="Y102" s="115"/>
      <c r="Z102" s="53"/>
      <c r="AA102" s="11"/>
      <c r="AB102" s="11"/>
      <c r="AC102" s="11"/>
      <c r="AD102" s="11"/>
      <c r="AE102" s="11"/>
      <c r="AF102" s="11"/>
      <c r="AG102" s="11"/>
      <c r="AH102" s="11"/>
    </row>
    <row r="103" ht="15" customHeight="1">
      <c r="A103" t="s" s="6">
        <v>446</v>
      </c>
      <c r="B103" t="s" s="6">
        <v>18</v>
      </c>
      <c r="C103" s="7">
        <v>16.49</v>
      </c>
      <c r="D103" s="7">
        <v>0</v>
      </c>
      <c r="E103" s="7">
        <v>16.49</v>
      </c>
      <c r="F103" s="7">
        <v>16.49</v>
      </c>
      <c r="G103" s="7">
        <v>16.49</v>
      </c>
      <c r="H103" s="7">
        <f>(1-W103)*C103+W103*E103</f>
        <v>16.49</v>
      </c>
      <c r="I103" s="8">
        <f>IF(H103&lt;16.28,N103,0)</f>
        <v>0</v>
      </c>
      <c r="J103" s="131">
        <f>H103*N103/1000</f>
        <v>40849662.88149</v>
      </c>
      <c r="K103" s="8">
        <f>IF(H103&lt;16.28,S103,0)</f>
        <v>0</v>
      </c>
      <c r="L103" s="131">
        <f>H103*S103/1000</f>
        <v>14879552.97689</v>
      </c>
      <c r="M103" s="8">
        <f>IF(C103=E103,0,1)</f>
        <v>0</v>
      </c>
      <c r="N103" s="9">
        <v>2477238501</v>
      </c>
      <c r="O103" s="9">
        <f>N103*C103/1000</f>
        <v>40849662.88149</v>
      </c>
      <c r="P103" s="9">
        <v>358896411</v>
      </c>
      <c r="Q103" s="9">
        <v>432581490</v>
      </c>
      <c r="R103" s="9">
        <v>110860060</v>
      </c>
      <c r="S103" s="9">
        <f>P103+Q103+R103</f>
        <v>902337961</v>
      </c>
      <c r="T103" s="47">
        <f>S103*E103/1000</f>
        <v>14879552.97689</v>
      </c>
      <c r="U103" s="9">
        <v>3379576462</v>
      </c>
      <c r="V103" s="10">
        <v>73.30029999999999</v>
      </c>
      <c r="W103" s="132">
        <f>S103/U103</f>
        <v>0.266997350450833</v>
      </c>
      <c r="X103" s="10">
        <v>26.6997</v>
      </c>
      <c r="Y103" s="115"/>
      <c r="Z103" s="53"/>
      <c r="AA103" s="11"/>
      <c r="AB103" s="11"/>
      <c r="AC103" s="11"/>
      <c r="AD103" s="11"/>
      <c r="AE103" s="11"/>
      <c r="AF103" s="11"/>
      <c r="AG103" s="11"/>
      <c r="AH103" s="11"/>
    </row>
    <row r="104" ht="15" customHeight="1">
      <c r="A104" t="s" s="6">
        <v>142</v>
      </c>
      <c r="B104" t="s" s="6">
        <v>18</v>
      </c>
      <c r="C104" s="7">
        <v>16.48</v>
      </c>
      <c r="D104" s="7">
        <v>0</v>
      </c>
      <c r="E104" s="7">
        <v>16.48</v>
      </c>
      <c r="F104" s="7">
        <v>16.48</v>
      </c>
      <c r="G104" s="7">
        <v>16.48</v>
      </c>
      <c r="H104" s="7">
        <f>(1-W104)*C104+W104*E104</f>
        <v>16.48</v>
      </c>
      <c r="I104" s="8">
        <f>IF(H104&lt;16.28,N104,0)</f>
        <v>0</v>
      </c>
      <c r="J104" s="131">
        <f>H104*N104/1000</f>
        <v>2237534.096</v>
      </c>
      <c r="K104" s="8">
        <f>IF(H104&lt;16.28,S104,0)</f>
        <v>0</v>
      </c>
      <c r="L104" s="131">
        <f>H104*S104/1000</f>
        <v>103438.15376</v>
      </c>
      <c r="M104" s="8">
        <f>IF(C104=E104,0,1)</f>
        <v>0</v>
      </c>
      <c r="N104" s="9">
        <v>135772700</v>
      </c>
      <c r="O104" s="9">
        <f>N104*C104/1000</f>
        <v>2237534.096</v>
      </c>
      <c r="P104" s="9">
        <v>1300597</v>
      </c>
      <c r="Q104" s="9">
        <v>1380300</v>
      </c>
      <c r="R104" s="9">
        <v>3595690</v>
      </c>
      <c r="S104" s="9">
        <f>P104+Q104+R104</f>
        <v>6276587</v>
      </c>
      <c r="T104" s="47">
        <f>S104*E104/1000</f>
        <v>103438.15376</v>
      </c>
      <c r="U104" s="9">
        <v>142049287</v>
      </c>
      <c r="V104" s="10">
        <v>95.5814</v>
      </c>
      <c r="W104" s="132">
        <f>S104/U104</f>
        <v>0.0441859803210417</v>
      </c>
      <c r="X104" s="10">
        <v>4.4186</v>
      </c>
      <c r="Y104" s="115"/>
      <c r="Z104" s="53"/>
      <c r="AA104" s="11"/>
      <c r="AB104" s="11"/>
      <c r="AC104" s="11"/>
      <c r="AD104" s="11"/>
      <c r="AE104" s="11"/>
      <c r="AF104" s="11"/>
      <c r="AG104" s="11"/>
      <c r="AH104" s="11"/>
    </row>
    <row r="105" ht="15" customHeight="1">
      <c r="A105" t="s" s="6">
        <v>566</v>
      </c>
      <c r="B105" t="s" s="6">
        <v>18</v>
      </c>
      <c r="C105" s="7">
        <v>16.45</v>
      </c>
      <c r="D105" s="7">
        <v>16.45</v>
      </c>
      <c r="E105" s="7">
        <v>16.45</v>
      </c>
      <c r="F105" s="7">
        <v>16.45</v>
      </c>
      <c r="G105" s="7">
        <v>16.45</v>
      </c>
      <c r="H105" s="7">
        <f>(1-W105)*C105+W105*E105</f>
        <v>16.45</v>
      </c>
      <c r="I105" s="8">
        <f>IF(H105&lt;16.28,N105,0)</f>
        <v>0</v>
      </c>
      <c r="J105" s="131">
        <f>H105*N105/1000</f>
        <v>28411962.0288</v>
      </c>
      <c r="K105" s="8">
        <f>IF(H105&lt;16.28,S105,0)</f>
        <v>0</v>
      </c>
      <c r="L105" s="131">
        <f>H105*S105/1000</f>
        <v>2534051.88015</v>
      </c>
      <c r="M105" s="8">
        <f>IF(C105=E105,0,1)</f>
        <v>0</v>
      </c>
      <c r="N105" s="9">
        <v>1727170944</v>
      </c>
      <c r="O105" s="9">
        <f>N105*C105/1000</f>
        <v>28411962.0288</v>
      </c>
      <c r="P105" s="9">
        <v>69922005</v>
      </c>
      <c r="Q105" s="9">
        <v>42714500</v>
      </c>
      <c r="R105" s="9">
        <v>41409202</v>
      </c>
      <c r="S105" s="9">
        <f>P105+Q105+R105</f>
        <v>154045707</v>
      </c>
      <c r="T105" s="47">
        <f>S105*E105/1000</f>
        <v>2534051.88015</v>
      </c>
      <c r="U105" s="9">
        <v>1881582251</v>
      </c>
      <c r="V105" s="10">
        <v>91.813</v>
      </c>
      <c r="W105" s="132">
        <f>S105/U105</f>
        <v>0.0818703019323921</v>
      </c>
      <c r="X105" s="10">
        <v>8.186999999999999</v>
      </c>
      <c r="Y105" s="115"/>
      <c r="Z105" s="53"/>
      <c r="AA105" s="11"/>
      <c r="AB105" s="11"/>
      <c r="AC105" s="11"/>
      <c r="AD105" s="11"/>
      <c r="AE105" s="11"/>
      <c r="AF105" s="11"/>
      <c r="AG105" s="11"/>
      <c r="AH105" s="11"/>
    </row>
    <row r="106" ht="15" customHeight="1">
      <c r="A106" t="s" s="6">
        <v>102</v>
      </c>
      <c r="B106" t="s" s="6">
        <v>18</v>
      </c>
      <c r="C106" s="7">
        <v>16.43</v>
      </c>
      <c r="D106" s="7">
        <v>0</v>
      </c>
      <c r="E106" s="7">
        <v>16.43</v>
      </c>
      <c r="F106" s="7">
        <v>16.43</v>
      </c>
      <c r="G106" s="7">
        <v>16.43</v>
      </c>
      <c r="H106" s="7">
        <f>(1-W106)*C106+W106*E106</f>
        <v>16.43</v>
      </c>
      <c r="I106" s="8">
        <f>IF(H106&lt;16.28,N106,0)</f>
        <v>0</v>
      </c>
      <c r="J106" s="131">
        <f>H106*N106/1000</f>
        <v>7370492.4138</v>
      </c>
      <c r="K106" s="8">
        <f>IF(H106&lt;16.28,S106,0)</f>
        <v>0</v>
      </c>
      <c r="L106" s="131">
        <f>H106*S106/1000</f>
        <v>911261.41109</v>
      </c>
      <c r="M106" s="8">
        <f>IF(C106=E106,0,1)</f>
        <v>0</v>
      </c>
      <c r="N106" s="9">
        <v>448599660</v>
      </c>
      <c r="O106" s="9">
        <f>N106*C106/1000</f>
        <v>7370492.4138</v>
      </c>
      <c r="P106" s="9">
        <v>26180183</v>
      </c>
      <c r="Q106" s="9">
        <v>12291400</v>
      </c>
      <c r="R106" s="9">
        <v>16991680</v>
      </c>
      <c r="S106" s="9">
        <f>P106+Q106+R106</f>
        <v>55463263</v>
      </c>
      <c r="T106" s="47">
        <f>S106*E106/1000</f>
        <v>911261.41109</v>
      </c>
      <c r="U106" s="9">
        <v>504062923</v>
      </c>
      <c r="V106" s="10">
        <v>88.99679999999999</v>
      </c>
      <c r="W106" s="132">
        <f>S106/U106</f>
        <v>0.110032419504102</v>
      </c>
      <c r="X106" s="10">
        <v>11.0032</v>
      </c>
      <c r="Y106" s="115"/>
      <c r="Z106" s="53"/>
      <c r="AA106" s="11"/>
      <c r="AB106" s="11"/>
      <c r="AC106" s="11"/>
      <c r="AD106" s="11"/>
      <c r="AE106" s="11"/>
      <c r="AF106" s="11"/>
      <c r="AG106" s="11"/>
      <c r="AH106" s="11"/>
    </row>
    <row r="107" ht="15" customHeight="1">
      <c r="A107" t="s" s="6">
        <v>106</v>
      </c>
      <c r="B107" t="s" s="6">
        <v>18</v>
      </c>
      <c r="C107" s="7">
        <v>16.43</v>
      </c>
      <c r="D107" s="7">
        <v>0</v>
      </c>
      <c r="E107" s="7">
        <v>16.43</v>
      </c>
      <c r="F107" s="7">
        <v>16.43</v>
      </c>
      <c r="G107" s="7">
        <v>16.43</v>
      </c>
      <c r="H107" s="7">
        <f>(1-W107)*C107+W107*E107</f>
        <v>16.43</v>
      </c>
      <c r="I107" s="8">
        <f>IF(H107&lt;16.28,N107,0)</f>
        <v>0</v>
      </c>
      <c r="J107" s="131">
        <f>H107*N107/1000</f>
        <v>5455571.55985</v>
      </c>
      <c r="K107" s="8">
        <f>IF(H107&lt;16.28,S107,0)</f>
        <v>0</v>
      </c>
      <c r="L107" s="131">
        <f>H107*S107/1000</f>
        <v>416562.91757</v>
      </c>
      <c r="M107" s="8">
        <f>IF(C107=E107,0,1)</f>
        <v>0</v>
      </c>
      <c r="N107" s="9">
        <v>332049395</v>
      </c>
      <c r="O107" s="9">
        <f>N107*C107/1000</f>
        <v>5455571.55985</v>
      </c>
      <c r="P107" s="9">
        <v>11055803</v>
      </c>
      <c r="Q107" s="9">
        <v>2698400</v>
      </c>
      <c r="R107" s="9">
        <v>11599596</v>
      </c>
      <c r="S107" s="9">
        <f>P107+Q107+R107</f>
        <v>25353799</v>
      </c>
      <c r="T107" s="47">
        <f>S107*E107/1000</f>
        <v>416562.91757</v>
      </c>
      <c r="U107" s="9">
        <v>357403194</v>
      </c>
      <c r="V107" s="10">
        <v>92.9061</v>
      </c>
      <c r="W107" s="132">
        <f>S107/U107</f>
        <v>0.070938926751729</v>
      </c>
      <c r="X107" s="10">
        <v>7.0939</v>
      </c>
      <c r="Y107" s="115"/>
      <c r="Z107" s="53"/>
      <c r="AA107" s="11"/>
      <c r="AB107" s="11"/>
      <c r="AC107" s="11"/>
      <c r="AD107" s="11"/>
      <c r="AE107" s="11"/>
      <c r="AF107" s="11"/>
      <c r="AG107" s="11"/>
      <c r="AH107" s="11"/>
    </row>
    <row r="108" ht="15" customHeight="1">
      <c r="A108" t="s" s="6">
        <v>170</v>
      </c>
      <c r="B108" t="s" s="6">
        <v>18</v>
      </c>
      <c r="C108" s="7">
        <v>16.34</v>
      </c>
      <c r="D108" s="7">
        <v>0</v>
      </c>
      <c r="E108" s="7">
        <v>16.34</v>
      </c>
      <c r="F108" s="7">
        <v>16.34</v>
      </c>
      <c r="G108" s="7">
        <v>16.34</v>
      </c>
      <c r="H108" s="7">
        <f>(1-W108)*C108+W108*E108</f>
        <v>16.34</v>
      </c>
      <c r="I108" s="8">
        <f>IF(H108&lt;16.28,N108,0)</f>
        <v>0</v>
      </c>
      <c r="J108" s="131">
        <f>H108*N108/1000</f>
        <v>18829347.7741</v>
      </c>
      <c r="K108" s="8">
        <f>IF(H108&lt;16.28,S108,0)</f>
        <v>0</v>
      </c>
      <c r="L108" s="131">
        <f>H108*S108/1000</f>
        <v>1229338.39672</v>
      </c>
      <c r="M108" s="8">
        <f>IF(C108=E108,0,1)</f>
        <v>0</v>
      </c>
      <c r="N108" s="9">
        <v>1152346865</v>
      </c>
      <c r="O108" s="9">
        <f>N108*C108/1000</f>
        <v>18829347.7741</v>
      </c>
      <c r="P108" s="9">
        <v>24181703</v>
      </c>
      <c r="Q108" s="9">
        <v>21784000</v>
      </c>
      <c r="R108" s="9">
        <v>29269205</v>
      </c>
      <c r="S108" s="9">
        <f>P108+Q108+R108</f>
        <v>75234908</v>
      </c>
      <c r="T108" s="47">
        <f>S108*E108/1000</f>
        <v>1229338.39672</v>
      </c>
      <c r="U108" s="9">
        <v>1227581773</v>
      </c>
      <c r="V108" s="10">
        <v>93.87130000000001</v>
      </c>
      <c r="W108" s="132">
        <f>S108/U108</f>
        <v>0.0612870846201461</v>
      </c>
      <c r="X108" s="10">
        <v>6.1287</v>
      </c>
      <c r="Y108" s="115"/>
      <c r="Z108" s="53"/>
      <c r="AA108" s="11"/>
      <c r="AB108" s="11"/>
      <c r="AC108" s="11"/>
      <c r="AD108" s="11"/>
      <c r="AE108" s="11"/>
      <c r="AF108" s="11"/>
      <c r="AG108" s="11"/>
      <c r="AH108" s="11"/>
    </row>
    <row r="109" ht="15" customHeight="1">
      <c r="A109" t="s" s="6">
        <v>376</v>
      </c>
      <c r="B109" t="s" s="6">
        <v>18</v>
      </c>
      <c r="C109" s="7">
        <v>16.34</v>
      </c>
      <c r="D109" s="7">
        <v>0</v>
      </c>
      <c r="E109" s="7">
        <v>16.34</v>
      </c>
      <c r="F109" s="7">
        <v>16.34</v>
      </c>
      <c r="G109" s="7">
        <v>16.34</v>
      </c>
      <c r="H109" s="7">
        <f>(1-W109)*C109+W109*E109</f>
        <v>16.34</v>
      </c>
      <c r="I109" s="8">
        <f>IF(H109&lt;16.28,N109,0)</f>
        <v>0</v>
      </c>
      <c r="J109" s="131">
        <f>H109*N109/1000</f>
        <v>15758482.71718</v>
      </c>
      <c r="K109" s="8">
        <f>IF(H109&lt;16.28,S109,0)</f>
        <v>0</v>
      </c>
      <c r="L109" s="131">
        <f>H109*S109/1000</f>
        <v>676344.43032</v>
      </c>
      <c r="M109" s="8">
        <f>IF(C109=E109,0,1)</f>
        <v>0</v>
      </c>
      <c r="N109" s="9">
        <v>964411427</v>
      </c>
      <c r="O109" s="9">
        <f>N109*C109/1000</f>
        <v>15758482.71718</v>
      </c>
      <c r="P109" s="9">
        <v>22809132</v>
      </c>
      <c r="Q109" s="9">
        <v>8637160</v>
      </c>
      <c r="R109" s="9">
        <v>9945656</v>
      </c>
      <c r="S109" s="9">
        <f>P109+Q109+R109</f>
        <v>41391948</v>
      </c>
      <c r="T109" s="47">
        <f>S109*E109/1000</f>
        <v>676344.43032</v>
      </c>
      <c r="U109" s="9">
        <v>1005803375</v>
      </c>
      <c r="V109" s="10">
        <v>95.8847</v>
      </c>
      <c r="W109" s="132">
        <f>S109/U109</f>
        <v>0.0411531210063796</v>
      </c>
      <c r="X109" s="10">
        <v>4.1153</v>
      </c>
      <c r="Y109" s="115"/>
      <c r="Z109" s="53"/>
      <c r="AA109" s="11"/>
      <c r="AB109" s="11"/>
      <c r="AC109" s="11"/>
      <c r="AD109" s="11"/>
      <c r="AE109" s="11"/>
      <c r="AF109" s="11"/>
      <c r="AG109" s="11"/>
      <c r="AH109" s="11"/>
    </row>
    <row r="110" ht="15" customHeight="1">
      <c r="A110" t="s" s="6">
        <v>570</v>
      </c>
      <c r="B110" t="s" s="6">
        <v>18</v>
      </c>
      <c r="C110" s="7">
        <v>16.28</v>
      </c>
      <c r="D110" s="7">
        <v>0</v>
      </c>
      <c r="E110" s="7">
        <v>16.28</v>
      </c>
      <c r="F110" s="7">
        <v>16.28</v>
      </c>
      <c r="G110" s="7">
        <v>16.28</v>
      </c>
      <c r="H110" s="7">
        <f>(1-W110)*C110+W110*E110</f>
        <v>16.28</v>
      </c>
      <c r="I110" s="8">
        <f>IF(H110&lt;16.28,N110,0)</f>
        <v>0</v>
      </c>
      <c r="J110" s="131">
        <f>H110*N110/1000</f>
        <v>37713460.63408</v>
      </c>
      <c r="K110" s="8">
        <f>IF(H110&lt;16.28,S110,0)</f>
        <v>0</v>
      </c>
      <c r="L110" s="131">
        <f>H110*S110/1000</f>
        <v>8774535.987360001</v>
      </c>
      <c r="M110" s="8">
        <f>IF(C110=E110,0,1)</f>
        <v>0</v>
      </c>
      <c r="N110" s="9">
        <v>2316551636</v>
      </c>
      <c r="O110" s="9">
        <f>N110*C110/1000</f>
        <v>37713460.63408</v>
      </c>
      <c r="P110" s="9">
        <v>253170312</v>
      </c>
      <c r="Q110" s="9">
        <v>187183900</v>
      </c>
      <c r="R110" s="9">
        <v>98622200</v>
      </c>
      <c r="S110" s="9">
        <f>P110+Q110+R110</f>
        <v>538976412</v>
      </c>
      <c r="T110" s="47">
        <f>S110*E110/1000</f>
        <v>8774535.987360001</v>
      </c>
      <c r="U110" s="9">
        <v>2855528048</v>
      </c>
      <c r="V110" s="10">
        <v>81.12520000000001</v>
      </c>
      <c r="W110" s="132">
        <f>S110/U110</f>
        <v>0.188748421636936</v>
      </c>
      <c r="X110" s="10">
        <v>18.8748</v>
      </c>
      <c r="Y110" s="115"/>
      <c r="Z110" s="53"/>
      <c r="AA110" s="11"/>
      <c r="AB110" s="11"/>
      <c r="AC110" s="11"/>
      <c r="AD110" s="11"/>
      <c r="AE110" s="11"/>
      <c r="AF110" s="11"/>
      <c r="AG110" s="11"/>
      <c r="AH110" s="11"/>
    </row>
    <row r="111" ht="15" customHeight="1">
      <c r="A111" t="s" s="6">
        <v>420</v>
      </c>
      <c r="B111" t="s" s="6">
        <v>18</v>
      </c>
      <c r="C111" s="7">
        <v>16.25</v>
      </c>
      <c r="D111" s="7">
        <v>0</v>
      </c>
      <c r="E111" s="7">
        <v>16.25</v>
      </c>
      <c r="F111" s="7">
        <v>16.25</v>
      </c>
      <c r="G111" s="7">
        <v>16.25</v>
      </c>
      <c r="H111" s="7">
        <f>(1-W111)*C111+W111*E111</f>
        <v>16.25</v>
      </c>
      <c r="I111" s="8">
        <f>IF(H111&lt;16.28,N111,0)</f>
        <v>118932645</v>
      </c>
      <c r="J111" s="131">
        <f>H111*N111/1000</f>
        <v>1932655.48125</v>
      </c>
      <c r="K111" s="8">
        <f>IF(H111&lt;16.28,S111,0)</f>
        <v>12293950</v>
      </c>
      <c r="L111" s="131">
        <f>H111*S111/1000</f>
        <v>199776.6875</v>
      </c>
      <c r="M111" s="8">
        <f>IF(C111=E111,0,1)</f>
        <v>0</v>
      </c>
      <c r="N111" s="9">
        <v>118932645</v>
      </c>
      <c r="O111" s="9">
        <f>N111*C111/1000</f>
        <v>1932655.48125</v>
      </c>
      <c r="P111" s="9">
        <v>5559161</v>
      </c>
      <c r="Q111" s="9">
        <v>555673</v>
      </c>
      <c r="R111" s="9">
        <v>6179116</v>
      </c>
      <c r="S111" s="9">
        <f>P111+Q111+R111</f>
        <v>12293950</v>
      </c>
      <c r="T111" s="47">
        <f>S111*E111/1000</f>
        <v>199776.6875</v>
      </c>
      <c r="U111" s="9">
        <v>131226595</v>
      </c>
      <c r="V111" s="10">
        <v>90.6315</v>
      </c>
      <c r="W111" s="132">
        <f>S111/U111</f>
        <v>0.09368489672386909</v>
      </c>
      <c r="X111" s="10">
        <v>9.368499999999999</v>
      </c>
      <c r="Y111" s="115"/>
      <c r="Z111" s="53"/>
      <c r="AA111" s="11"/>
      <c r="AB111" s="11"/>
      <c r="AC111" s="11"/>
      <c r="AD111" s="11"/>
      <c r="AE111" s="11"/>
      <c r="AF111" s="11"/>
      <c r="AG111" s="11"/>
      <c r="AH111" s="11"/>
    </row>
    <row r="112" ht="15" customHeight="1">
      <c r="A112" t="s" s="6">
        <v>660</v>
      </c>
      <c r="B112" t="s" s="6">
        <v>18</v>
      </c>
      <c r="C112" s="7">
        <v>16.22</v>
      </c>
      <c r="D112" s="7">
        <v>0</v>
      </c>
      <c r="E112" s="7">
        <v>29.06</v>
      </c>
      <c r="F112" s="7">
        <v>29.06</v>
      </c>
      <c r="G112" s="7">
        <v>29.06</v>
      </c>
      <c r="H112" s="7">
        <f>(1-W112)*C112+W112*E112</f>
        <v>20.1777989726895</v>
      </c>
      <c r="I112" s="8">
        <f>IF(H112&lt;16.28,N112,0)</f>
        <v>0</v>
      </c>
      <c r="J112" s="131">
        <f>H112*N112/1000</f>
        <v>19059592.9126952</v>
      </c>
      <c r="K112" s="8">
        <f>IF(H112&lt;16.28,S112,0)</f>
        <v>0</v>
      </c>
      <c r="L112" s="131">
        <f>H112*S112/1000</f>
        <v>8492718.98010475</v>
      </c>
      <c r="M112" s="8">
        <f>IF(C112=E112,0,1)</f>
        <v>1</v>
      </c>
      <c r="N112" s="9">
        <v>944582357</v>
      </c>
      <c r="O112" s="9">
        <f>N112*C112/1000</f>
        <v>15321125.83054</v>
      </c>
      <c r="P112" s="9">
        <v>201612736</v>
      </c>
      <c r="Q112" s="9">
        <v>174255485</v>
      </c>
      <c r="R112" s="9">
        <v>45026000</v>
      </c>
      <c r="S112" s="9">
        <f>P112+Q112+R112</f>
        <v>420894221</v>
      </c>
      <c r="T112" s="47">
        <f>S112*E112/1000</f>
        <v>12231186.06226</v>
      </c>
      <c r="U112" s="9">
        <v>1365476578</v>
      </c>
      <c r="V112" s="10">
        <v>69.176</v>
      </c>
      <c r="W112" s="132">
        <f>S112/U112</f>
        <v>0.308239795380804</v>
      </c>
      <c r="X112" s="10">
        <v>30.824</v>
      </c>
      <c r="Y112" s="115"/>
      <c r="Z112" s="53"/>
      <c r="AA112" s="11"/>
      <c r="AB112" s="11"/>
      <c r="AC112" s="11"/>
      <c r="AD112" s="11"/>
      <c r="AE112" s="11"/>
      <c r="AF112" s="11"/>
      <c r="AG112" s="11"/>
      <c r="AH112" s="11"/>
    </row>
    <row r="113" ht="15" customHeight="1">
      <c r="A113" t="s" s="6">
        <v>468</v>
      </c>
      <c r="B113" t="s" s="6">
        <v>18</v>
      </c>
      <c r="C113" s="7">
        <v>16.16</v>
      </c>
      <c r="D113" s="7">
        <v>0</v>
      </c>
      <c r="E113" s="7">
        <v>16.16</v>
      </c>
      <c r="F113" s="7">
        <v>16.16</v>
      </c>
      <c r="G113" s="7">
        <v>16.16</v>
      </c>
      <c r="H113" s="7">
        <f>(1-W113)*C113+W113*E113</f>
        <v>16.16</v>
      </c>
      <c r="I113" s="8">
        <f>IF(H113&lt;16.28,N113,0)</f>
        <v>1309249094</v>
      </c>
      <c r="J113" s="131">
        <f>H113*N113/1000</f>
        <v>21157465.35904</v>
      </c>
      <c r="K113" s="8">
        <f>IF(H113&lt;16.28,S113,0)</f>
        <v>320245581</v>
      </c>
      <c r="L113" s="131">
        <f>H113*S113/1000</f>
        <v>5175168.58896</v>
      </c>
      <c r="M113" s="8">
        <f>IF(C113=E113,0,1)</f>
        <v>0</v>
      </c>
      <c r="N113" s="9">
        <v>1309249094</v>
      </c>
      <c r="O113" s="9">
        <f>N113*C113/1000</f>
        <v>21157465.35904</v>
      </c>
      <c r="P113" s="9">
        <v>133166381</v>
      </c>
      <c r="Q113" s="9">
        <v>113105500</v>
      </c>
      <c r="R113" s="9">
        <v>73973700</v>
      </c>
      <c r="S113" s="9">
        <f>P113+Q113+R113</f>
        <v>320245581</v>
      </c>
      <c r="T113" s="47">
        <f>S113*E113/1000</f>
        <v>5175168.58896</v>
      </c>
      <c r="U113" s="9">
        <v>1629494675</v>
      </c>
      <c r="V113" s="10">
        <v>80.34690000000001</v>
      </c>
      <c r="W113" s="132">
        <f>S113/U113</f>
        <v>0.196530609098186</v>
      </c>
      <c r="X113" s="10">
        <v>19.6531</v>
      </c>
      <c r="Y113" s="115"/>
      <c r="Z113" s="53"/>
      <c r="AA113" s="11"/>
      <c r="AB113" s="11"/>
      <c r="AC113" s="11"/>
      <c r="AD113" s="11"/>
      <c r="AE113" s="11"/>
      <c r="AF113" s="11"/>
      <c r="AG113" s="11"/>
      <c r="AH113" s="11"/>
    </row>
    <row r="114" ht="15" customHeight="1">
      <c r="A114" t="s" s="6">
        <v>328</v>
      </c>
      <c r="B114" t="s" s="6">
        <v>18</v>
      </c>
      <c r="C114" s="7">
        <v>16.14</v>
      </c>
      <c r="D114" s="7">
        <v>0</v>
      </c>
      <c r="E114" s="7">
        <v>16.14</v>
      </c>
      <c r="F114" s="7">
        <v>16.14</v>
      </c>
      <c r="G114" s="7">
        <v>16.14</v>
      </c>
      <c r="H114" s="7">
        <f>(1-W114)*C114+W114*E114</f>
        <v>16.14</v>
      </c>
      <c r="I114" s="8">
        <f>IF(H114&lt;16.28,N114,0)</f>
        <v>97483418</v>
      </c>
      <c r="J114" s="131">
        <f>H114*N114/1000</f>
        <v>1573382.36652</v>
      </c>
      <c r="K114" s="8">
        <f>IF(H114&lt;16.28,S114,0)</f>
        <v>4798496</v>
      </c>
      <c r="L114" s="131">
        <f>H114*S114/1000</f>
        <v>77447.725439999995</v>
      </c>
      <c r="M114" s="8">
        <f>IF(C114=E114,0,1)</f>
        <v>0</v>
      </c>
      <c r="N114" s="9">
        <v>97483418</v>
      </c>
      <c r="O114" s="9">
        <f>N114*C114/1000</f>
        <v>1573382.36652</v>
      </c>
      <c r="P114" s="9">
        <v>1470405</v>
      </c>
      <c r="Q114" s="9">
        <v>239600</v>
      </c>
      <c r="R114" s="9">
        <v>3088491</v>
      </c>
      <c r="S114" s="9">
        <f>P114+Q114+R114</f>
        <v>4798496</v>
      </c>
      <c r="T114" s="47">
        <f>S114*E114/1000</f>
        <v>77447.725439999995</v>
      </c>
      <c r="U114" s="9">
        <v>102281914</v>
      </c>
      <c r="V114" s="10">
        <v>95.3086</v>
      </c>
      <c r="W114" s="132">
        <f>S114/U114</f>
        <v>0.04691441343188</v>
      </c>
      <c r="X114" s="10">
        <v>4.6914</v>
      </c>
      <c r="Y114" s="115"/>
      <c r="Z114" s="53"/>
      <c r="AA114" s="11"/>
      <c r="AB114" s="11"/>
      <c r="AC114" s="11"/>
      <c r="AD114" s="11"/>
      <c r="AE114" s="11"/>
      <c r="AF114" s="11"/>
      <c r="AG114" s="11"/>
      <c r="AH114" s="11"/>
    </row>
    <row r="115" ht="15" customHeight="1">
      <c r="A115" t="s" s="6">
        <v>232</v>
      </c>
      <c r="B115" t="s" s="6">
        <v>18</v>
      </c>
      <c r="C115" s="7">
        <v>16.13</v>
      </c>
      <c r="D115" s="7">
        <v>0</v>
      </c>
      <c r="E115" s="7">
        <v>16.13</v>
      </c>
      <c r="F115" s="7">
        <v>16.13</v>
      </c>
      <c r="G115" s="7">
        <v>16.13</v>
      </c>
      <c r="H115" s="7">
        <f>(1-W115)*C115+W115*E115</f>
        <v>16.13</v>
      </c>
      <c r="I115" s="8">
        <f>IF(H115&lt;16.28,N115,0)</f>
        <v>164071830</v>
      </c>
      <c r="J115" s="131">
        <f>H115*N115/1000</f>
        <v>2646478.6179</v>
      </c>
      <c r="K115" s="8">
        <f>IF(H115&lt;16.28,S115,0)</f>
        <v>13043972</v>
      </c>
      <c r="L115" s="131">
        <f>H115*S115/1000</f>
        <v>210399.26836</v>
      </c>
      <c r="M115" s="8">
        <f>IF(C115=E115,0,1)</f>
        <v>0</v>
      </c>
      <c r="N115" s="9">
        <v>164071830</v>
      </c>
      <c r="O115" s="9">
        <f>N115*C115/1000</f>
        <v>2646478.6179</v>
      </c>
      <c r="P115" s="9">
        <v>3958673</v>
      </c>
      <c r="Q115" s="9">
        <v>3481410</v>
      </c>
      <c r="R115" s="9">
        <v>5603889</v>
      </c>
      <c r="S115" s="9">
        <f>P115+Q115+R115</f>
        <v>13043972</v>
      </c>
      <c r="T115" s="47">
        <f>S115*E115/1000</f>
        <v>210399.26836</v>
      </c>
      <c r="U115" s="9">
        <v>177115802</v>
      </c>
      <c r="V115" s="10">
        <v>92.6353</v>
      </c>
      <c r="W115" s="132">
        <f>S115/U115</f>
        <v>0.07364657389519649</v>
      </c>
      <c r="X115" s="10">
        <v>7.3647</v>
      </c>
      <c r="Y115" s="115"/>
      <c r="Z115" s="53"/>
      <c r="AA115" s="11"/>
      <c r="AB115" s="11"/>
      <c r="AC115" s="11"/>
      <c r="AD115" s="11"/>
      <c r="AE115" s="11"/>
      <c r="AF115" s="11"/>
      <c r="AG115" s="11"/>
      <c r="AH115" s="11"/>
    </row>
    <row r="116" ht="15" customHeight="1">
      <c r="A116" t="s" s="6">
        <v>676</v>
      </c>
      <c r="B116" t="s" s="6">
        <v>18</v>
      </c>
      <c r="C116" s="7">
        <v>16.12</v>
      </c>
      <c r="D116" s="7">
        <v>0</v>
      </c>
      <c r="E116" s="7">
        <v>16.12</v>
      </c>
      <c r="F116" s="7">
        <v>16.12</v>
      </c>
      <c r="G116" s="7">
        <v>16.12</v>
      </c>
      <c r="H116" s="7">
        <f>(1-W116)*C116+W116*E116</f>
        <v>16.12</v>
      </c>
      <c r="I116" s="8">
        <f>IF(H116&lt;16.28,N116,0)</f>
        <v>4844861061</v>
      </c>
      <c r="J116" s="131">
        <f>H116*N116/1000</f>
        <v>78099160.30332001</v>
      </c>
      <c r="K116" s="8">
        <f>IF(H116&lt;16.28,S116,0)</f>
        <v>621386433</v>
      </c>
      <c r="L116" s="131">
        <f>H116*S116/1000</f>
        <v>10016749.29996</v>
      </c>
      <c r="M116" s="8">
        <f>IF(C116=E116,0,1)</f>
        <v>0</v>
      </c>
      <c r="N116" s="9">
        <v>4844861061</v>
      </c>
      <c r="O116" s="9">
        <f>N116*C116/1000</f>
        <v>78099160.30332001</v>
      </c>
      <c r="P116" s="9">
        <v>304329449</v>
      </c>
      <c r="Q116" s="9">
        <v>203862405</v>
      </c>
      <c r="R116" s="9">
        <v>113194579</v>
      </c>
      <c r="S116" s="9">
        <f>P116+Q116+R116</f>
        <v>621386433</v>
      </c>
      <c r="T116" s="47">
        <f>S116*E116/1000</f>
        <v>10016749.29996</v>
      </c>
      <c r="U116" s="9">
        <v>5466247494</v>
      </c>
      <c r="V116" s="10">
        <v>88.6323</v>
      </c>
      <c r="W116" s="132">
        <f>S116/U116</f>
        <v>0.11367696645314</v>
      </c>
      <c r="X116" s="10">
        <v>11.3677</v>
      </c>
      <c r="Y116" s="115"/>
      <c r="Z116" s="53"/>
      <c r="AA116" s="11"/>
      <c r="AB116" s="11"/>
      <c r="AC116" s="11"/>
      <c r="AD116" s="11"/>
      <c r="AE116" s="11"/>
      <c r="AF116" s="11"/>
      <c r="AG116" s="11"/>
      <c r="AH116" s="11"/>
    </row>
    <row r="117" ht="15" customHeight="1">
      <c r="A117" t="s" s="6">
        <v>26</v>
      </c>
      <c r="B117" t="s" s="6">
        <v>18</v>
      </c>
      <c r="C117" s="7">
        <v>16.11</v>
      </c>
      <c r="D117" s="7">
        <v>0</v>
      </c>
      <c r="E117" s="7">
        <v>30.58</v>
      </c>
      <c r="F117" s="7">
        <v>30.58</v>
      </c>
      <c r="G117" s="7">
        <v>30.58</v>
      </c>
      <c r="H117" s="7">
        <f>(1-W117)*C117+W117*E117</f>
        <v>19.3521825479112</v>
      </c>
      <c r="I117" s="8">
        <f>IF(H117&lt;16.28,N117,0)</f>
        <v>0</v>
      </c>
      <c r="J117" s="131">
        <f>H117*N117/1000</f>
        <v>52231067.8262318</v>
      </c>
      <c r="K117" s="8">
        <f>IF(H117&lt;16.28,S117,0)</f>
        <v>0</v>
      </c>
      <c r="L117" s="131">
        <f>H117*S117/1000</f>
        <v>15082419.8280381</v>
      </c>
      <c r="M117" s="8">
        <f>IF(C117=E117,0,1)</f>
        <v>1</v>
      </c>
      <c r="N117" s="9">
        <v>2698975565</v>
      </c>
      <c r="O117" s="9">
        <f>N117*C117/1000</f>
        <v>43480496.35215</v>
      </c>
      <c r="P117" s="9">
        <v>239736219</v>
      </c>
      <c r="Q117" s="9">
        <v>200360705</v>
      </c>
      <c r="R117" s="9">
        <v>339268390</v>
      </c>
      <c r="S117" s="9">
        <f>P117+Q117+R117</f>
        <v>779365314</v>
      </c>
      <c r="T117" s="47">
        <f>S117*E117/1000</f>
        <v>23832991.30212</v>
      </c>
      <c r="U117" s="9">
        <v>3478340879</v>
      </c>
      <c r="V117" s="10">
        <v>77.5938</v>
      </c>
      <c r="W117" s="132">
        <f>S117/U117</f>
        <v>0.224062373732635</v>
      </c>
      <c r="X117" s="10">
        <v>22.4062</v>
      </c>
      <c r="Y117" s="115"/>
      <c r="Z117" s="53"/>
      <c r="AA117" s="11"/>
      <c r="AB117" s="11"/>
      <c r="AC117" s="11"/>
      <c r="AD117" s="11"/>
      <c r="AE117" s="11"/>
      <c r="AF117" s="11"/>
      <c r="AG117" s="11"/>
      <c r="AH117" s="11"/>
    </row>
    <row r="118" ht="15" customHeight="1">
      <c r="A118" t="s" s="6">
        <v>46</v>
      </c>
      <c r="B118" t="s" s="6">
        <v>18</v>
      </c>
      <c r="C118" s="7">
        <v>16.05</v>
      </c>
      <c r="D118" s="7">
        <v>0</v>
      </c>
      <c r="E118" s="7">
        <v>16.05</v>
      </c>
      <c r="F118" s="7">
        <v>16.05</v>
      </c>
      <c r="G118" s="7">
        <v>16.05</v>
      </c>
      <c r="H118" s="7">
        <f>(1-W118)*C118+W118*E118</f>
        <v>16.05</v>
      </c>
      <c r="I118" s="8">
        <f>IF(H118&lt;16.28,N118,0)</f>
        <v>845043866</v>
      </c>
      <c r="J118" s="131">
        <f>H118*N118/1000</f>
        <v>13562954.0493</v>
      </c>
      <c r="K118" s="8">
        <f>IF(H118&lt;16.28,S118,0)</f>
        <v>143171875</v>
      </c>
      <c r="L118" s="131">
        <f>H118*S118/1000</f>
        <v>2297908.59375</v>
      </c>
      <c r="M118" s="8">
        <f>IF(C118=E118,0,1)</f>
        <v>0</v>
      </c>
      <c r="N118" s="9">
        <v>845043866</v>
      </c>
      <c r="O118" s="9">
        <f>N118*C118/1000</f>
        <v>13562954.0493</v>
      </c>
      <c r="P118" s="9">
        <v>83092187</v>
      </c>
      <c r="Q118" s="9">
        <v>24926900</v>
      </c>
      <c r="R118" s="9">
        <v>35152788</v>
      </c>
      <c r="S118" s="9">
        <f>P118+Q118+R118</f>
        <v>143171875</v>
      </c>
      <c r="T118" s="47">
        <f>S118*E118/1000</f>
        <v>2297908.59375</v>
      </c>
      <c r="U118" s="9">
        <v>988215741</v>
      </c>
      <c r="V118" s="10">
        <v>85.5121</v>
      </c>
      <c r="W118" s="132">
        <f>S118/U118</f>
        <v>0.144879168647041</v>
      </c>
      <c r="X118" s="10">
        <v>14.4879</v>
      </c>
      <c r="Y118" s="115"/>
      <c r="Z118" s="53"/>
      <c r="AA118" s="11"/>
      <c r="AB118" s="11"/>
      <c r="AC118" s="11"/>
      <c r="AD118" s="11"/>
      <c r="AE118" s="11"/>
      <c r="AF118" s="11"/>
      <c r="AG118" s="11"/>
      <c r="AH118" s="11"/>
    </row>
    <row r="119" ht="15" customHeight="1">
      <c r="A119" t="s" s="6">
        <v>714</v>
      </c>
      <c r="B119" t="s" s="6">
        <v>18</v>
      </c>
      <c r="C119" s="7">
        <v>16.04</v>
      </c>
      <c r="D119" s="7">
        <v>0</v>
      </c>
      <c r="E119" s="7">
        <v>16.04</v>
      </c>
      <c r="F119" s="7">
        <v>16.04</v>
      </c>
      <c r="G119" s="7">
        <v>16.04</v>
      </c>
      <c r="H119" s="7">
        <f>(1-W119)*C119+W119*E119</f>
        <v>16.04</v>
      </c>
      <c r="I119" s="8">
        <f>IF(H119&lt;16.28,N119,0)</f>
        <v>177938591</v>
      </c>
      <c r="J119" s="131">
        <f>H119*N119/1000</f>
        <v>2854134.99964</v>
      </c>
      <c r="K119" s="8">
        <f>IF(H119&lt;16.28,S119,0)</f>
        <v>13954759</v>
      </c>
      <c r="L119" s="131">
        <f>H119*S119/1000</f>
        <v>223834.33436</v>
      </c>
      <c r="M119" s="8">
        <f>IF(C119=E119,0,1)</f>
        <v>0</v>
      </c>
      <c r="N119" s="9">
        <v>177938591</v>
      </c>
      <c r="O119" s="9">
        <f>N119*C119/1000</f>
        <v>2854134.99964</v>
      </c>
      <c r="P119" s="9">
        <v>5499758</v>
      </c>
      <c r="Q119" s="9">
        <v>649140</v>
      </c>
      <c r="R119" s="9">
        <v>7805861</v>
      </c>
      <c r="S119" s="9">
        <f>P119+Q119+R119</f>
        <v>13954759</v>
      </c>
      <c r="T119" s="47">
        <f>S119*E119/1000</f>
        <v>223834.33436</v>
      </c>
      <c r="U119" s="9">
        <v>191893350</v>
      </c>
      <c r="V119" s="10">
        <v>92.72790000000001</v>
      </c>
      <c r="W119" s="132">
        <f>S119/U119</f>
        <v>0.07272143094067619</v>
      </c>
      <c r="X119" s="10">
        <v>7.2721</v>
      </c>
      <c r="Y119" s="115"/>
      <c r="Z119" s="53"/>
      <c r="AA119" s="11"/>
      <c r="AB119" s="11"/>
      <c r="AC119" s="11"/>
      <c r="AD119" s="11"/>
      <c r="AE119" s="11"/>
      <c r="AF119" s="11"/>
      <c r="AG119" s="11"/>
      <c r="AH119" s="11"/>
    </row>
    <row r="120" ht="15" customHeight="1">
      <c r="A120" t="s" s="6">
        <v>252</v>
      </c>
      <c r="B120" t="s" s="6">
        <v>18</v>
      </c>
      <c r="C120" s="7">
        <v>16.01</v>
      </c>
      <c r="D120" s="7">
        <v>0</v>
      </c>
      <c r="E120" s="7">
        <v>16.01</v>
      </c>
      <c r="F120" s="7">
        <v>16.01</v>
      </c>
      <c r="G120" s="7">
        <v>16.01</v>
      </c>
      <c r="H120" s="7">
        <f>(1-W120)*C120+W120*E120</f>
        <v>16.01</v>
      </c>
      <c r="I120" s="8">
        <f>IF(H120&lt;16.28,N120,0)</f>
        <v>1051529282</v>
      </c>
      <c r="J120" s="131">
        <f>H120*N120/1000</f>
        <v>16834983.80482</v>
      </c>
      <c r="K120" s="8">
        <f>IF(H120&lt;16.28,S120,0)</f>
        <v>111461458</v>
      </c>
      <c r="L120" s="131">
        <f>H120*S120/1000</f>
        <v>1784497.94258</v>
      </c>
      <c r="M120" s="8">
        <f>IF(C120=E120,0,1)</f>
        <v>0</v>
      </c>
      <c r="N120" s="9">
        <v>1051529282</v>
      </c>
      <c r="O120" s="9">
        <f>N120*C120/1000</f>
        <v>16834983.80482</v>
      </c>
      <c r="P120" s="9">
        <v>61919078</v>
      </c>
      <c r="Q120" s="9">
        <v>30191300</v>
      </c>
      <c r="R120" s="9">
        <v>19351080</v>
      </c>
      <c r="S120" s="9">
        <f>P120+Q120+R120</f>
        <v>111461458</v>
      </c>
      <c r="T120" s="47">
        <f>S120*E120/1000</f>
        <v>1784497.94258</v>
      </c>
      <c r="U120" s="9">
        <v>1162990740</v>
      </c>
      <c r="V120" s="10">
        <v>90.416</v>
      </c>
      <c r="W120" s="132">
        <f>S120/U120</f>
        <v>0.0958403658484847</v>
      </c>
      <c r="X120" s="10">
        <v>9.584</v>
      </c>
      <c r="Y120" s="115"/>
      <c r="Z120" s="53"/>
      <c r="AA120" s="11"/>
      <c r="AB120" s="11"/>
      <c r="AC120" s="11"/>
      <c r="AD120" s="11"/>
      <c r="AE120" s="11"/>
      <c r="AF120" s="11"/>
      <c r="AG120" s="11"/>
      <c r="AH120" s="11"/>
    </row>
    <row r="121" ht="15" customHeight="1">
      <c r="A121" t="s" s="6">
        <v>120</v>
      </c>
      <c r="B121" t="s" s="6">
        <v>18</v>
      </c>
      <c r="C121" s="7">
        <v>15.98</v>
      </c>
      <c r="D121" s="7">
        <v>0</v>
      </c>
      <c r="E121" s="7">
        <v>25.41</v>
      </c>
      <c r="F121" s="7">
        <v>25.41</v>
      </c>
      <c r="G121" s="7">
        <v>25.41</v>
      </c>
      <c r="H121" s="7">
        <f>(1-W121)*C121+W121*E121</f>
        <v>17.5256362279695</v>
      </c>
      <c r="I121" s="8">
        <f>IF(H121&lt;16.28,N121,0)</f>
        <v>0</v>
      </c>
      <c r="J121" s="131">
        <f>H121*N121/1000</f>
        <v>24210532.1722376</v>
      </c>
      <c r="K121" s="8">
        <f>IF(H121&lt;16.28,S121,0)</f>
        <v>0</v>
      </c>
      <c r="L121" s="131">
        <f>H121*S121/1000</f>
        <v>4746188.36799242</v>
      </c>
      <c r="M121" s="8">
        <f>IF(C121=E121,0,1)</f>
        <v>1</v>
      </c>
      <c r="N121" s="9">
        <v>1381435279</v>
      </c>
      <c r="O121" s="9">
        <f>N121*C121/1000</f>
        <v>22075335.75842</v>
      </c>
      <c r="P121" s="9">
        <v>107766266</v>
      </c>
      <c r="Q121" s="9">
        <v>38604915</v>
      </c>
      <c r="R121" s="9">
        <v>124442860</v>
      </c>
      <c r="S121" s="9">
        <f>P121+Q121+R121</f>
        <v>270814041</v>
      </c>
      <c r="T121" s="47">
        <f>S121*E121/1000</f>
        <v>6881384.78181</v>
      </c>
      <c r="U121" s="9">
        <v>1652249320</v>
      </c>
      <c r="V121" s="10">
        <v>83.60939999999999</v>
      </c>
      <c r="W121" s="132">
        <f>S121/U121</f>
        <v>0.163906280802706</v>
      </c>
      <c r="X121" s="10">
        <v>16.3906</v>
      </c>
      <c r="Y121" s="115"/>
      <c r="Z121" s="53"/>
      <c r="AA121" s="11"/>
      <c r="AB121" s="11"/>
      <c r="AC121" s="11"/>
      <c r="AD121" s="11"/>
      <c r="AE121" s="11"/>
      <c r="AF121" s="11"/>
      <c r="AG121" s="11"/>
      <c r="AH121" s="11"/>
    </row>
    <row r="122" ht="15" customHeight="1">
      <c r="A122" t="s" s="6">
        <v>44</v>
      </c>
      <c r="B122" t="s" s="6">
        <v>18</v>
      </c>
      <c r="C122" s="7">
        <v>15.88</v>
      </c>
      <c r="D122" s="7">
        <v>15.88</v>
      </c>
      <c r="E122" s="7">
        <v>15.88</v>
      </c>
      <c r="F122" s="7">
        <v>15.88</v>
      </c>
      <c r="G122" s="7">
        <v>15.88</v>
      </c>
      <c r="H122" s="7">
        <f>(1-W122)*C122+W122*E122</f>
        <v>15.88</v>
      </c>
      <c r="I122" s="8">
        <f>IF(H122&lt;16.28,N122,0)</f>
        <v>3020388784</v>
      </c>
      <c r="J122" s="131">
        <f>H122*N122/1000</f>
        <v>47963773.88992</v>
      </c>
      <c r="K122" s="8">
        <f>IF(H122&lt;16.28,S122,0)</f>
        <v>318209506</v>
      </c>
      <c r="L122" s="131">
        <f>H122*S122/1000</f>
        <v>5053166.95528</v>
      </c>
      <c r="M122" s="8">
        <f>IF(C122=E122,0,1)</f>
        <v>0</v>
      </c>
      <c r="N122" s="9">
        <v>3020388784</v>
      </c>
      <c r="O122" s="9">
        <f>N122*C122/1000</f>
        <v>47963773.88992</v>
      </c>
      <c r="P122" s="9">
        <v>175564446</v>
      </c>
      <c r="Q122" s="9">
        <v>49839780</v>
      </c>
      <c r="R122" s="9">
        <v>92805280</v>
      </c>
      <c r="S122" s="9">
        <f>P122+Q122+R122</f>
        <v>318209506</v>
      </c>
      <c r="T122" s="47">
        <f>S122*E122/1000</f>
        <v>5053166.95528</v>
      </c>
      <c r="U122" s="9">
        <v>3338769490</v>
      </c>
      <c r="V122" s="10">
        <v>90.4693</v>
      </c>
      <c r="W122" s="132">
        <f>S122/U122</f>
        <v>0.0953074199800478</v>
      </c>
      <c r="X122" s="10">
        <v>9.5307</v>
      </c>
      <c r="Y122" s="115"/>
      <c r="Z122" s="53"/>
      <c r="AA122" s="11"/>
      <c r="AB122" s="11"/>
      <c r="AC122" s="11"/>
      <c r="AD122" s="11"/>
      <c r="AE122" s="11"/>
      <c r="AF122" s="11"/>
      <c r="AG122" s="11"/>
      <c r="AH122" s="11"/>
    </row>
    <row r="123" ht="15" customHeight="1">
      <c r="A123" t="s" s="6">
        <v>298</v>
      </c>
      <c r="B123" t="s" s="6">
        <v>18</v>
      </c>
      <c r="C123" s="7">
        <v>15.86</v>
      </c>
      <c r="D123" s="7">
        <v>0</v>
      </c>
      <c r="E123" s="7">
        <v>31.6</v>
      </c>
      <c r="F123" s="7">
        <v>31.6</v>
      </c>
      <c r="G123" s="7">
        <v>31.6</v>
      </c>
      <c r="H123" s="7">
        <f>(1-W123)*C123+W123*E123</f>
        <v>18.0591611867532</v>
      </c>
      <c r="I123" s="8">
        <f>IF(H123&lt;16.28,N123,0)</f>
        <v>0</v>
      </c>
      <c r="J123" s="131">
        <f>H123*N123/1000</f>
        <v>51155928.1714265</v>
      </c>
      <c r="K123" s="8">
        <f>IF(H123&lt;16.28,S123,0)</f>
        <v>0</v>
      </c>
      <c r="L123" s="131">
        <f>H123*S123/1000</f>
        <v>8308209.94611347</v>
      </c>
      <c r="M123" s="8">
        <f>IF(C123=E123,0,1)</f>
        <v>1</v>
      </c>
      <c r="N123" s="9">
        <v>2832685729</v>
      </c>
      <c r="O123" s="9">
        <f>N123*C123/1000</f>
        <v>44926395.66194</v>
      </c>
      <c r="P123" s="9">
        <v>199324271</v>
      </c>
      <c r="Q123" s="9">
        <v>181204200</v>
      </c>
      <c r="R123" s="9">
        <v>79526670</v>
      </c>
      <c r="S123" s="9">
        <f>P123+Q123+R123</f>
        <v>460055141</v>
      </c>
      <c r="T123" s="47">
        <f>S123*E123/1000</f>
        <v>14537742.4556</v>
      </c>
      <c r="U123" s="9">
        <v>3292740870</v>
      </c>
      <c r="V123" s="10">
        <v>86.0282</v>
      </c>
      <c r="W123" s="132">
        <f>S123/U123</f>
        <v>0.139717991534511</v>
      </c>
      <c r="X123" s="10">
        <v>13.9718</v>
      </c>
      <c r="Y123" s="115"/>
      <c r="Z123" s="53"/>
      <c r="AA123" s="11"/>
      <c r="AB123" s="11"/>
      <c r="AC123" s="11"/>
      <c r="AD123" s="11"/>
      <c r="AE123" s="11"/>
      <c r="AF123" s="11"/>
      <c r="AG123" s="11"/>
      <c r="AH123" s="11"/>
    </row>
    <row r="124" ht="15" customHeight="1">
      <c r="A124" t="s" s="6">
        <v>94</v>
      </c>
      <c r="B124" t="s" s="6">
        <v>18</v>
      </c>
      <c r="C124" s="7">
        <v>15.84</v>
      </c>
      <c r="D124" s="7">
        <v>0</v>
      </c>
      <c r="E124" s="7">
        <v>15.84</v>
      </c>
      <c r="F124" s="7">
        <v>15.84</v>
      </c>
      <c r="G124" s="7">
        <v>15.84</v>
      </c>
      <c r="H124" s="7">
        <f>(1-W124)*C124+W124*E124</f>
        <v>15.84</v>
      </c>
      <c r="I124" s="8">
        <f>IF(H124&lt;16.28,N124,0)</f>
        <v>827029405</v>
      </c>
      <c r="J124" s="131">
        <f>H124*N124/1000</f>
        <v>13100145.7752</v>
      </c>
      <c r="K124" s="8">
        <f>IF(H124&lt;16.28,S124,0)</f>
        <v>138676650</v>
      </c>
      <c r="L124" s="131">
        <f>H124*S124/1000</f>
        <v>2196638.136</v>
      </c>
      <c r="M124" s="8">
        <f>IF(C124=E124,0,1)</f>
        <v>0</v>
      </c>
      <c r="N124" s="9">
        <v>827029405</v>
      </c>
      <c r="O124" s="9">
        <f>N124*C124/1000</f>
        <v>13100145.7752</v>
      </c>
      <c r="P124" s="9">
        <v>96290430</v>
      </c>
      <c r="Q124" s="9">
        <v>18107400</v>
      </c>
      <c r="R124" s="9">
        <v>24278820</v>
      </c>
      <c r="S124" s="9">
        <f>P124+Q124+R124</f>
        <v>138676650</v>
      </c>
      <c r="T124" s="47">
        <f>S124*E124/1000</f>
        <v>2196638.136</v>
      </c>
      <c r="U124" s="9">
        <v>965706055</v>
      </c>
      <c r="V124" s="10">
        <v>85.6399</v>
      </c>
      <c r="W124" s="132">
        <f>S124/U124</f>
        <v>0.143601305264675</v>
      </c>
      <c r="X124" s="10">
        <v>14.3601</v>
      </c>
      <c r="Y124" s="115"/>
      <c r="Z124" s="53"/>
      <c r="AA124" s="11"/>
      <c r="AB124" s="11"/>
      <c r="AC124" s="11"/>
      <c r="AD124" s="11"/>
      <c r="AE124" s="11"/>
      <c r="AF124" s="11"/>
      <c r="AG124" s="11"/>
      <c r="AH124" s="11"/>
    </row>
    <row r="125" ht="15" customHeight="1">
      <c r="A125" t="s" s="6">
        <v>52</v>
      </c>
      <c r="B125" t="s" s="6">
        <v>18</v>
      </c>
      <c r="C125" s="7">
        <v>15.81</v>
      </c>
      <c r="D125" s="7">
        <v>0</v>
      </c>
      <c r="E125" s="7">
        <v>29.93</v>
      </c>
      <c r="F125" s="7">
        <v>29.93</v>
      </c>
      <c r="G125" s="7">
        <v>29.88</v>
      </c>
      <c r="H125" s="7">
        <f>(1-W125)*C125+W125*E125</f>
        <v>21.6729739237007</v>
      </c>
      <c r="I125" s="8">
        <f>IF(H125&lt;16.28,N125,0)</f>
        <v>0</v>
      </c>
      <c r="J125" s="131">
        <f>H125*N125/1000</f>
        <v>12922555.4783707</v>
      </c>
      <c r="K125" s="8">
        <f>IF(H125&lt;16.28,S125,0)</f>
        <v>0</v>
      </c>
      <c r="L125" s="131">
        <f>H125*S125/1000</f>
        <v>9175774.07375936</v>
      </c>
      <c r="M125" s="8">
        <f>IF(C125=E125,0,1)</f>
        <v>1</v>
      </c>
      <c r="N125" s="9">
        <v>596252066</v>
      </c>
      <c r="O125" s="9">
        <f>N125*C125/1000</f>
        <v>9426745.163459999</v>
      </c>
      <c r="P125" s="9">
        <v>140212834</v>
      </c>
      <c r="Q125" s="9">
        <v>228628400</v>
      </c>
      <c r="R125" s="9">
        <v>54532785</v>
      </c>
      <c r="S125" s="9">
        <f>P125+Q125+R125</f>
        <v>423374019</v>
      </c>
      <c r="T125" s="47">
        <f>S125*E125/1000</f>
        <v>12671584.38867</v>
      </c>
      <c r="U125" s="9">
        <v>1019626085</v>
      </c>
      <c r="V125" s="10">
        <v>58.4775</v>
      </c>
      <c r="W125" s="132">
        <f>S125/U125</f>
        <v>0.415224782131775</v>
      </c>
      <c r="X125" s="10">
        <v>41.5225</v>
      </c>
      <c r="Y125" s="115"/>
      <c r="Z125" s="53"/>
      <c r="AA125" s="11"/>
      <c r="AB125" s="11"/>
      <c r="AC125" s="11"/>
      <c r="AD125" s="11"/>
      <c r="AE125" s="11"/>
      <c r="AF125" s="11"/>
      <c r="AG125" s="11"/>
      <c r="AH125" s="11"/>
    </row>
    <row r="126" ht="15" customHeight="1">
      <c r="A126" t="s" s="6">
        <v>680</v>
      </c>
      <c r="B126" t="s" s="6">
        <v>18</v>
      </c>
      <c r="C126" s="7">
        <v>15.8</v>
      </c>
      <c r="D126" s="7">
        <v>0</v>
      </c>
      <c r="E126" s="7">
        <v>15.8</v>
      </c>
      <c r="F126" s="7">
        <v>15.8</v>
      </c>
      <c r="G126" s="7">
        <v>15.8</v>
      </c>
      <c r="H126" s="7">
        <f>(1-W126)*C126+W126*E126</f>
        <v>15.8</v>
      </c>
      <c r="I126" s="8">
        <f>IF(H126&lt;16.28,N126,0)</f>
        <v>1090348815</v>
      </c>
      <c r="J126" s="131">
        <f>H126*N126/1000</f>
        <v>17227511.277</v>
      </c>
      <c r="K126" s="8">
        <f>IF(H126&lt;16.28,S126,0)</f>
        <v>154287067</v>
      </c>
      <c r="L126" s="131">
        <f>H126*S126/1000</f>
        <v>2437735.6586</v>
      </c>
      <c r="M126" s="8">
        <f>IF(C126=E126,0,1)</f>
        <v>0</v>
      </c>
      <c r="N126" s="9">
        <v>1090348815</v>
      </c>
      <c r="O126" s="9">
        <f>N126*C126/1000</f>
        <v>17227511.277</v>
      </c>
      <c r="P126" s="9">
        <v>60114752</v>
      </c>
      <c r="Q126" s="9">
        <v>41424400</v>
      </c>
      <c r="R126" s="9">
        <v>52747915</v>
      </c>
      <c r="S126" s="9">
        <f>P126+Q126+R126</f>
        <v>154287067</v>
      </c>
      <c r="T126" s="47">
        <f>S126*E126/1000</f>
        <v>2437735.6586</v>
      </c>
      <c r="U126" s="9">
        <v>1244635882</v>
      </c>
      <c r="V126" s="10">
        <v>87.60380000000001</v>
      </c>
      <c r="W126" s="132">
        <f>S126/U126</f>
        <v>0.123961609360062</v>
      </c>
      <c r="X126" s="10">
        <v>12.3962</v>
      </c>
      <c r="Y126" s="115"/>
      <c r="Z126" s="53"/>
      <c r="AA126" s="11"/>
      <c r="AB126" s="11"/>
      <c r="AC126" s="11"/>
      <c r="AD126" s="11"/>
      <c r="AE126" s="11"/>
      <c r="AF126" s="11"/>
      <c r="AG126" s="11"/>
      <c r="AH126" s="11"/>
    </row>
    <row r="127" ht="15" customHeight="1">
      <c r="A127" t="s" s="6">
        <v>530</v>
      </c>
      <c r="B127" t="s" s="6">
        <v>18</v>
      </c>
      <c r="C127" s="7">
        <v>15.79</v>
      </c>
      <c r="D127" s="7">
        <v>0</v>
      </c>
      <c r="E127" s="7">
        <v>15.79</v>
      </c>
      <c r="F127" s="7">
        <v>15.79</v>
      </c>
      <c r="G127" s="7">
        <v>15.79</v>
      </c>
      <c r="H127" s="7">
        <f>(1-W127)*C127+W127*E127</f>
        <v>15.79</v>
      </c>
      <c r="I127" s="8">
        <f>IF(H127&lt;16.28,N127,0)</f>
        <v>1095945116</v>
      </c>
      <c r="J127" s="131">
        <f>H127*N127/1000</f>
        <v>17304973.38164</v>
      </c>
      <c r="K127" s="8">
        <f>IF(H127&lt;16.28,S127,0)</f>
        <v>65735989</v>
      </c>
      <c r="L127" s="131">
        <f>H127*S127/1000</f>
        <v>1037971.26631</v>
      </c>
      <c r="M127" s="8">
        <f>IF(C127=E127,0,1)</f>
        <v>0</v>
      </c>
      <c r="N127" s="9">
        <v>1095945116</v>
      </c>
      <c r="O127" s="9">
        <f>N127*C127/1000</f>
        <v>17304973.38164</v>
      </c>
      <c r="P127" s="9">
        <v>24340884</v>
      </c>
      <c r="Q127" s="9">
        <v>4290400</v>
      </c>
      <c r="R127" s="9">
        <v>37104705</v>
      </c>
      <c r="S127" s="9">
        <f>P127+Q127+R127</f>
        <v>65735989</v>
      </c>
      <c r="T127" s="47">
        <f>S127*E127/1000</f>
        <v>1037971.26631</v>
      </c>
      <c r="U127" s="9">
        <v>1161681105</v>
      </c>
      <c r="V127" s="10">
        <v>94.3413</v>
      </c>
      <c r="W127" s="132">
        <f>S127/U127</f>
        <v>0.0565869486187434</v>
      </c>
      <c r="X127" s="10">
        <v>5.6587</v>
      </c>
      <c r="Y127" s="115"/>
      <c r="Z127" s="53"/>
      <c r="AA127" s="11"/>
      <c r="AB127" s="11"/>
      <c r="AC127" s="11"/>
      <c r="AD127" s="11"/>
      <c r="AE127" s="11"/>
      <c r="AF127" s="11"/>
      <c r="AG127" s="11"/>
      <c r="AH127" s="11"/>
    </row>
    <row r="128" ht="15" customHeight="1">
      <c r="A128" t="s" s="6">
        <v>128</v>
      </c>
      <c r="B128" t="s" s="6">
        <v>18</v>
      </c>
      <c r="C128" s="7">
        <v>15.77</v>
      </c>
      <c r="D128" s="7">
        <v>0</v>
      </c>
      <c r="E128" s="7">
        <v>19.89</v>
      </c>
      <c r="F128" s="7">
        <v>19.89</v>
      </c>
      <c r="G128" s="7">
        <v>19.7</v>
      </c>
      <c r="H128" s="7">
        <f>(1-W128)*C128+W128*E128</f>
        <v>16.4530465397276</v>
      </c>
      <c r="I128" s="8">
        <f>IF(H128&lt;16.28,N128,0)</f>
        <v>0</v>
      </c>
      <c r="J128" s="131">
        <f>H128*N128/1000</f>
        <v>93525351.6276875</v>
      </c>
      <c r="K128" s="8">
        <f>IF(H128&lt;16.28,S128,0)</f>
        <v>0</v>
      </c>
      <c r="L128" s="131">
        <f>H128*S128/1000</f>
        <v>18586858.5491523</v>
      </c>
      <c r="M128" s="8">
        <f>IF(C128=E128,0,1)</f>
        <v>1</v>
      </c>
      <c r="N128" s="9">
        <v>5684378963</v>
      </c>
      <c r="O128" s="9">
        <f>N128*C128/1000</f>
        <v>89642656.24651</v>
      </c>
      <c r="P128" s="9">
        <v>470861567</v>
      </c>
      <c r="Q128" s="9">
        <v>452470700</v>
      </c>
      <c r="R128" s="9">
        <v>206358730</v>
      </c>
      <c r="S128" s="9">
        <f>P128+Q128+R128</f>
        <v>1129690997</v>
      </c>
      <c r="T128" s="47">
        <f>S128*E128/1000</f>
        <v>22469553.93033</v>
      </c>
      <c r="U128" s="9">
        <v>6814069960</v>
      </c>
      <c r="V128" s="10">
        <v>83.4212</v>
      </c>
      <c r="W128" s="132">
        <f>S128/U128</f>
        <v>0.165787995079522</v>
      </c>
      <c r="X128" s="10">
        <v>16.5788</v>
      </c>
      <c r="Y128" s="115"/>
      <c r="Z128" s="53"/>
      <c r="AA128" s="11"/>
      <c r="AB128" s="11"/>
      <c r="AC128" s="11"/>
      <c r="AD128" s="11"/>
      <c r="AE128" s="11"/>
      <c r="AF128" s="11"/>
      <c r="AG128" s="11"/>
      <c r="AH128" s="11"/>
    </row>
    <row r="129" ht="15" customHeight="1">
      <c r="A129" t="s" s="6">
        <v>666</v>
      </c>
      <c r="B129" t="s" s="6">
        <v>18</v>
      </c>
      <c r="C129" s="7">
        <v>15.76</v>
      </c>
      <c r="D129" s="7">
        <v>0</v>
      </c>
      <c r="E129" s="7">
        <v>30.92</v>
      </c>
      <c r="F129" s="7">
        <v>30.92</v>
      </c>
      <c r="G129" s="7">
        <v>30.92</v>
      </c>
      <c r="H129" s="7">
        <f>(1-W129)*C129+W129*E129</f>
        <v>20.342195243728</v>
      </c>
      <c r="I129" s="8">
        <f>IF(H129&lt;16.28,N129,0)</f>
        <v>0</v>
      </c>
      <c r="J129" s="131">
        <f>H129*N129/1000</f>
        <v>44934137.5288738</v>
      </c>
      <c r="K129" s="8">
        <f>IF(H129&lt;16.28,S129,0)</f>
        <v>0</v>
      </c>
      <c r="L129" s="131">
        <f>H129*S129/1000</f>
        <v>19465002.0500463</v>
      </c>
      <c r="M129" s="8">
        <f>IF(C129=E129,0,1)</f>
        <v>1</v>
      </c>
      <c r="N129" s="9">
        <v>2208912902</v>
      </c>
      <c r="O129" s="9">
        <f>N129*C129/1000</f>
        <v>34812467.33552</v>
      </c>
      <c r="P129" s="9">
        <v>591612145</v>
      </c>
      <c r="Q129" s="9">
        <v>121804900</v>
      </c>
      <c r="R129" s="9">
        <v>243461100</v>
      </c>
      <c r="S129" s="9">
        <f>P129+Q129+R129</f>
        <v>956878145</v>
      </c>
      <c r="T129" s="47">
        <f>S129*E129/1000</f>
        <v>29586672.2434</v>
      </c>
      <c r="U129" s="9">
        <v>3165791047</v>
      </c>
      <c r="V129" s="10">
        <v>69.7744</v>
      </c>
      <c r="W129" s="132">
        <f>S129/U129</f>
        <v>0.302255622937201</v>
      </c>
      <c r="X129" s="10">
        <v>30.2256</v>
      </c>
      <c r="Y129" s="115"/>
      <c r="Z129" s="53"/>
      <c r="AA129" s="11"/>
      <c r="AB129" s="11"/>
      <c r="AC129" s="11"/>
      <c r="AD129" s="11"/>
      <c r="AE129" s="11"/>
      <c r="AF129" s="11"/>
      <c r="AG129" s="11"/>
      <c r="AH129" s="11"/>
    </row>
    <row r="130" ht="15" customHeight="1">
      <c r="A130" t="s" s="6">
        <v>200</v>
      </c>
      <c r="B130" t="s" s="6">
        <v>18</v>
      </c>
      <c r="C130" s="7">
        <v>15.7</v>
      </c>
      <c r="D130" s="7">
        <v>0</v>
      </c>
      <c r="E130" s="7">
        <v>15.7</v>
      </c>
      <c r="F130" s="7">
        <v>15.7</v>
      </c>
      <c r="G130" s="7">
        <v>15.7</v>
      </c>
      <c r="H130" s="7">
        <f>(1-W130)*C130+W130*E130</f>
        <v>15.7</v>
      </c>
      <c r="I130" s="8">
        <f>IF(H130&lt;16.28,N130,0)</f>
        <v>919350870</v>
      </c>
      <c r="J130" s="131">
        <f>H130*N130/1000</f>
        <v>14433808.659</v>
      </c>
      <c r="K130" s="8">
        <f>IF(H130&lt;16.28,S130,0)</f>
        <v>89372881</v>
      </c>
      <c r="L130" s="131">
        <f>H130*S130/1000</f>
        <v>1403154.2317</v>
      </c>
      <c r="M130" s="8">
        <f>IF(C130=E130,0,1)</f>
        <v>0</v>
      </c>
      <c r="N130" s="9">
        <v>919350870</v>
      </c>
      <c r="O130" s="9">
        <f>N130*C130/1000</f>
        <v>14433808.659</v>
      </c>
      <c r="P130" s="9">
        <v>57655166</v>
      </c>
      <c r="Q130" s="9">
        <v>15861495</v>
      </c>
      <c r="R130" s="9">
        <v>15856220</v>
      </c>
      <c r="S130" s="9">
        <f>P130+Q130+R130</f>
        <v>89372881</v>
      </c>
      <c r="T130" s="47">
        <f>S130*E130/1000</f>
        <v>1403154.2317</v>
      </c>
      <c r="U130" s="9">
        <v>1008723751</v>
      </c>
      <c r="V130" s="10">
        <v>91.14</v>
      </c>
      <c r="W130" s="132">
        <f>S130/U130</f>
        <v>0.08859995703620541</v>
      </c>
      <c r="X130" s="10">
        <v>8.859999999999999</v>
      </c>
      <c r="Y130" s="115"/>
      <c r="Z130" s="53"/>
      <c r="AA130" s="11"/>
      <c r="AB130" s="11"/>
      <c r="AC130" s="11"/>
      <c r="AD130" s="11"/>
      <c r="AE130" s="11"/>
      <c r="AF130" s="11"/>
      <c r="AG130" s="11"/>
      <c r="AH130" s="11"/>
    </row>
    <row r="131" ht="15" customHeight="1">
      <c r="A131" t="s" s="6">
        <v>498</v>
      </c>
      <c r="B131" t="s" s="6">
        <v>18</v>
      </c>
      <c r="C131" s="7">
        <v>15.68</v>
      </c>
      <c r="D131" s="7">
        <v>0</v>
      </c>
      <c r="E131" s="7">
        <v>15.68</v>
      </c>
      <c r="F131" s="7">
        <v>15.68</v>
      </c>
      <c r="G131" s="7">
        <v>15.68</v>
      </c>
      <c r="H131" s="7">
        <f>(1-W131)*C131+W131*E131</f>
        <v>15.68</v>
      </c>
      <c r="I131" s="8">
        <f>IF(H131&lt;16.28,N131,0)</f>
        <v>589045993</v>
      </c>
      <c r="J131" s="131">
        <f>H131*N131/1000</f>
        <v>9236241.17024</v>
      </c>
      <c r="K131" s="8">
        <f>IF(H131&lt;16.28,S131,0)</f>
        <v>23985766</v>
      </c>
      <c r="L131" s="131">
        <f>H131*S131/1000</f>
        <v>376096.81088</v>
      </c>
      <c r="M131" s="8">
        <f>IF(C131=E131,0,1)</f>
        <v>0</v>
      </c>
      <c r="N131" s="9">
        <v>589045993</v>
      </c>
      <c r="O131" s="9">
        <f>N131*C131/1000</f>
        <v>9236241.17024</v>
      </c>
      <c r="P131" s="9">
        <v>7887959</v>
      </c>
      <c r="Q131" s="9">
        <v>1900600</v>
      </c>
      <c r="R131" s="9">
        <v>14197207</v>
      </c>
      <c r="S131" s="9">
        <f>P131+Q131+R131</f>
        <v>23985766</v>
      </c>
      <c r="T131" s="47">
        <f>S131*E131/1000</f>
        <v>376096.81088</v>
      </c>
      <c r="U131" s="9">
        <v>613031759</v>
      </c>
      <c r="V131" s="10">
        <v>96.0874</v>
      </c>
      <c r="W131" s="132">
        <f>S131/U131</f>
        <v>0.0391264655507024</v>
      </c>
      <c r="X131" s="10">
        <v>3.9126</v>
      </c>
      <c r="Y131" s="115"/>
      <c r="Z131" s="53"/>
      <c r="AA131" s="11"/>
      <c r="AB131" s="11"/>
      <c r="AC131" s="11"/>
      <c r="AD131" s="11"/>
      <c r="AE131" s="11"/>
      <c r="AF131" s="11"/>
      <c r="AG131" s="11"/>
      <c r="AH131" s="11"/>
    </row>
    <row r="132" ht="15" customHeight="1">
      <c r="A132" t="s" s="6">
        <v>72</v>
      </c>
      <c r="B132" t="s" s="6">
        <v>18</v>
      </c>
      <c r="C132" s="7">
        <v>15.63</v>
      </c>
      <c r="D132" s="7">
        <v>15.63</v>
      </c>
      <c r="E132" s="7">
        <v>27.18</v>
      </c>
      <c r="F132" s="7">
        <v>27.18</v>
      </c>
      <c r="G132" s="7">
        <v>27.02</v>
      </c>
      <c r="H132" s="7">
        <f>(1-W132)*C132+W132*E132</f>
        <v>18.1674326209859</v>
      </c>
      <c r="I132" s="8">
        <f>IF(H132&lt;16.28,N132,0)</f>
        <v>0</v>
      </c>
      <c r="J132" s="131">
        <f>H132*N132/1000</f>
        <v>10053910.8063798</v>
      </c>
      <c r="K132" s="8">
        <f>IF(H132&lt;16.28,S132,0)</f>
        <v>0</v>
      </c>
      <c r="L132" s="131">
        <f>H132*S132/1000</f>
        <v>2841037.90155993</v>
      </c>
      <c r="M132" s="8">
        <f>IF(C132=E132,0,1)</f>
        <v>1</v>
      </c>
      <c r="N132" s="9">
        <v>553402950</v>
      </c>
      <c r="O132" s="9">
        <f>N132*C132/1000</f>
        <v>8649688.1085</v>
      </c>
      <c r="P132" s="9">
        <v>123480824</v>
      </c>
      <c r="Q132" s="9">
        <v>12548700</v>
      </c>
      <c r="R132" s="9">
        <v>20351290</v>
      </c>
      <c r="S132" s="9">
        <f>P132+Q132+R132</f>
        <v>156380814</v>
      </c>
      <c r="T132" s="47">
        <f>S132*E132/1000</f>
        <v>4250430.52452</v>
      </c>
      <c r="U132" s="9">
        <v>711821227</v>
      </c>
      <c r="V132" s="10">
        <v>78.0309</v>
      </c>
      <c r="W132" s="132">
        <f>S132/U132</f>
        <v>0.219691136016094</v>
      </c>
      <c r="X132" s="10">
        <v>21.9691</v>
      </c>
      <c r="Y132" s="115"/>
      <c r="Z132" s="53"/>
      <c r="AA132" s="11"/>
      <c r="AB132" s="11"/>
      <c r="AC132" s="11"/>
      <c r="AD132" s="11"/>
      <c r="AE132" s="11"/>
      <c r="AF132" s="11"/>
      <c r="AG132" s="11"/>
      <c r="AH132" s="11"/>
    </row>
    <row r="133" ht="15" customHeight="1">
      <c r="A133" t="s" s="6">
        <v>182</v>
      </c>
      <c r="B133" t="s" s="6">
        <v>18</v>
      </c>
      <c r="C133" s="7">
        <v>15.6</v>
      </c>
      <c r="D133" s="7">
        <v>0</v>
      </c>
      <c r="E133" s="7">
        <v>15.6</v>
      </c>
      <c r="F133" s="7">
        <v>15.6</v>
      </c>
      <c r="G133" s="7">
        <v>15.6</v>
      </c>
      <c r="H133" s="7">
        <f>(1-W133)*C133+W133*E133</f>
        <v>15.6</v>
      </c>
      <c r="I133" s="8">
        <f>IF(H133&lt;16.28,N133,0)</f>
        <v>1898493925</v>
      </c>
      <c r="J133" s="131">
        <f>H133*N133/1000</f>
        <v>29616505.23</v>
      </c>
      <c r="K133" s="8">
        <f>IF(H133&lt;16.28,S133,0)</f>
        <v>223690405</v>
      </c>
      <c r="L133" s="131">
        <f>H133*S133/1000</f>
        <v>3489570.318</v>
      </c>
      <c r="M133" s="8">
        <f>IF(C133=E133,0,1)</f>
        <v>0</v>
      </c>
      <c r="N133" s="9">
        <v>1898493925</v>
      </c>
      <c r="O133" s="9">
        <f>N133*C133/1000</f>
        <v>29616505.23</v>
      </c>
      <c r="P133" s="9">
        <v>117331045</v>
      </c>
      <c r="Q133" s="9">
        <v>55575000</v>
      </c>
      <c r="R133" s="9">
        <v>50784360</v>
      </c>
      <c r="S133" s="9">
        <f>P133+Q133+R133</f>
        <v>223690405</v>
      </c>
      <c r="T133" s="47">
        <f>S133*E133/1000</f>
        <v>3489570.318</v>
      </c>
      <c r="U133" s="9">
        <v>2122184330</v>
      </c>
      <c r="V133" s="10">
        <v>89.4594</v>
      </c>
      <c r="W133" s="132">
        <f>S133/U133</f>
        <v>0.105405737775851</v>
      </c>
      <c r="X133" s="10">
        <v>10.5406</v>
      </c>
      <c r="Y133" s="115"/>
      <c r="Z133" s="53"/>
      <c r="AA133" s="11"/>
      <c r="AB133" s="11"/>
      <c r="AC133" s="11"/>
      <c r="AD133" s="11"/>
      <c r="AE133" s="11"/>
      <c r="AF133" s="11"/>
      <c r="AG133" s="11"/>
      <c r="AH133" s="11"/>
    </row>
    <row r="134" ht="15" customHeight="1">
      <c r="A134" t="s" s="6">
        <v>486</v>
      </c>
      <c r="B134" t="s" s="6">
        <v>18</v>
      </c>
      <c r="C134" s="7">
        <v>15.58</v>
      </c>
      <c r="D134" s="7">
        <v>0</v>
      </c>
      <c r="E134" s="7">
        <v>15.58</v>
      </c>
      <c r="F134" s="7">
        <v>15.58</v>
      </c>
      <c r="G134" s="7">
        <v>15.58</v>
      </c>
      <c r="H134" s="7">
        <f>(1-W134)*C134+W134*E134</f>
        <v>15.58</v>
      </c>
      <c r="I134" s="8">
        <f>IF(H134&lt;16.28,N134,0)</f>
        <v>233510860</v>
      </c>
      <c r="J134" s="131">
        <f>H134*N134/1000</f>
        <v>3638099.1988</v>
      </c>
      <c r="K134" s="8">
        <f>IF(H134&lt;16.28,S134,0)</f>
        <v>15287173</v>
      </c>
      <c r="L134" s="131">
        <f>H134*S134/1000</f>
        <v>238174.15534</v>
      </c>
      <c r="M134" s="8">
        <f>IF(C134=E134,0,1)</f>
        <v>0</v>
      </c>
      <c r="N134" s="9">
        <v>233510860</v>
      </c>
      <c r="O134" s="9">
        <f>N134*C134/1000</f>
        <v>3638099.1988</v>
      </c>
      <c r="P134" s="9">
        <v>7453543</v>
      </c>
      <c r="Q134" s="9">
        <v>628700</v>
      </c>
      <c r="R134" s="9">
        <v>7204930</v>
      </c>
      <c r="S134" s="9">
        <f>P134+Q134+R134</f>
        <v>15287173</v>
      </c>
      <c r="T134" s="47">
        <f>S134*E134/1000</f>
        <v>238174.15534</v>
      </c>
      <c r="U134" s="9">
        <v>248798033</v>
      </c>
      <c r="V134" s="10">
        <v>93.8556</v>
      </c>
      <c r="W134" s="132">
        <f>S134/U134</f>
        <v>0.0614441071565867</v>
      </c>
      <c r="X134" s="10">
        <v>6.1444</v>
      </c>
      <c r="Y134" s="115"/>
      <c r="Z134" s="53"/>
      <c r="AA134" s="11"/>
      <c r="AB134" s="11"/>
      <c r="AC134" s="11"/>
      <c r="AD134" s="11"/>
      <c r="AE134" s="11"/>
      <c r="AF134" s="11"/>
      <c r="AG134" s="11"/>
      <c r="AH134" s="11"/>
    </row>
    <row r="135" ht="15" customHeight="1">
      <c r="A135" t="s" s="6">
        <v>638</v>
      </c>
      <c r="B135" t="s" s="6">
        <v>18</v>
      </c>
      <c r="C135" s="7">
        <v>15.56</v>
      </c>
      <c r="D135" s="7">
        <v>0</v>
      </c>
      <c r="E135" s="7">
        <v>15.56</v>
      </c>
      <c r="F135" s="7">
        <v>15.56</v>
      </c>
      <c r="G135" s="7">
        <v>15.56</v>
      </c>
      <c r="H135" s="7">
        <f>(1-W135)*C135+W135*E135</f>
        <v>15.56</v>
      </c>
      <c r="I135" s="8">
        <f>IF(H135&lt;16.28,N135,0)</f>
        <v>384246160</v>
      </c>
      <c r="J135" s="131">
        <f>H135*N135/1000</f>
        <v>5978870.2496</v>
      </c>
      <c r="K135" s="8">
        <f>IF(H135&lt;16.28,S135,0)</f>
        <v>78372791</v>
      </c>
      <c r="L135" s="131">
        <f>H135*S135/1000</f>
        <v>1219480.62796</v>
      </c>
      <c r="M135" s="8">
        <f>IF(C135=E135,0,1)</f>
        <v>0</v>
      </c>
      <c r="N135" s="9">
        <v>384246160</v>
      </c>
      <c r="O135" s="9">
        <f>N135*C135/1000</f>
        <v>5978870.2496</v>
      </c>
      <c r="P135" s="9">
        <v>11476430</v>
      </c>
      <c r="Q135" s="9">
        <v>11640800</v>
      </c>
      <c r="R135" s="9">
        <v>55255561</v>
      </c>
      <c r="S135" s="9">
        <f>P135+Q135+R135</f>
        <v>78372791</v>
      </c>
      <c r="T135" s="47">
        <f>S135*E135/1000</f>
        <v>1219480.62796</v>
      </c>
      <c r="U135" s="9">
        <v>462618951</v>
      </c>
      <c r="V135" s="10">
        <v>83.05889999999999</v>
      </c>
      <c r="W135" s="132">
        <f>S135/U135</f>
        <v>0.16941111217037</v>
      </c>
      <c r="X135" s="10">
        <v>16.9411</v>
      </c>
      <c r="Y135" s="115"/>
      <c r="Z135" s="53"/>
      <c r="AA135" s="11"/>
      <c r="AB135" s="11"/>
      <c r="AC135" s="11"/>
      <c r="AD135" s="11"/>
      <c r="AE135" s="11"/>
      <c r="AF135" s="11"/>
      <c r="AG135" s="11"/>
      <c r="AH135" s="11"/>
    </row>
    <row r="136" ht="15" customHeight="1">
      <c r="A136" t="s" s="6">
        <v>286</v>
      </c>
      <c r="B136" t="s" s="6">
        <v>18</v>
      </c>
      <c r="C136" s="7">
        <v>15.54</v>
      </c>
      <c r="D136" s="7">
        <v>0</v>
      </c>
      <c r="E136" s="7">
        <v>15.54</v>
      </c>
      <c r="F136" s="7">
        <v>15.54</v>
      </c>
      <c r="G136" s="7">
        <v>15.54</v>
      </c>
      <c r="H136" s="7">
        <f>(1-W136)*C136+W136*E136</f>
        <v>15.54</v>
      </c>
      <c r="I136" s="8">
        <f>IF(H136&lt;16.28,N136,0)</f>
        <v>375967605</v>
      </c>
      <c r="J136" s="131">
        <f>H136*N136/1000</f>
        <v>5842536.5817</v>
      </c>
      <c r="K136" s="8">
        <f>IF(H136&lt;16.28,S136,0)</f>
        <v>16327696</v>
      </c>
      <c r="L136" s="131">
        <f>H136*S136/1000</f>
        <v>253732.39584</v>
      </c>
      <c r="M136" s="8">
        <f>IF(C136=E136,0,1)</f>
        <v>0</v>
      </c>
      <c r="N136" s="9">
        <v>375967605</v>
      </c>
      <c r="O136" s="9">
        <f>N136*C136/1000</f>
        <v>5842536.5817</v>
      </c>
      <c r="P136" s="9">
        <v>5296695</v>
      </c>
      <c r="Q136" s="9">
        <v>728800</v>
      </c>
      <c r="R136" s="9">
        <v>10302201</v>
      </c>
      <c r="S136" s="9">
        <f>P136+Q136+R136</f>
        <v>16327696</v>
      </c>
      <c r="T136" s="47">
        <f>S136*E136/1000</f>
        <v>253732.39584</v>
      </c>
      <c r="U136" s="9">
        <v>392295301</v>
      </c>
      <c r="V136" s="10">
        <v>95.8379</v>
      </c>
      <c r="W136" s="132">
        <f>S136/U136</f>
        <v>0.0416209318805988</v>
      </c>
      <c r="X136" s="10">
        <v>4.1621</v>
      </c>
      <c r="Y136" s="115"/>
      <c r="Z136" s="53"/>
      <c r="AA136" s="11"/>
      <c r="AB136" s="11"/>
      <c r="AC136" s="11"/>
      <c r="AD136" s="11"/>
      <c r="AE136" s="11"/>
      <c r="AF136" s="11"/>
      <c r="AG136" s="11"/>
      <c r="AH136" s="11"/>
    </row>
    <row r="137" ht="15" customHeight="1">
      <c r="A137" t="s" s="6">
        <v>418</v>
      </c>
      <c r="B137" t="s" s="6">
        <v>18</v>
      </c>
      <c r="C137" s="7">
        <v>15.54</v>
      </c>
      <c r="D137" s="7">
        <v>0</v>
      </c>
      <c r="E137" s="7">
        <v>33.51</v>
      </c>
      <c r="F137" s="7">
        <v>33.51</v>
      </c>
      <c r="G137" s="7">
        <v>33.51</v>
      </c>
      <c r="H137" s="7">
        <f>(1-W137)*C137+W137*E137</f>
        <v>19.1482912000695</v>
      </c>
      <c r="I137" s="8">
        <f>IF(H137&lt;16.28,N137,0)</f>
        <v>0</v>
      </c>
      <c r="J137" s="131">
        <f>H137*N137/1000</f>
        <v>113067133.589217</v>
      </c>
      <c r="K137" s="8">
        <f>IF(H137&lt;16.28,S137,0)</f>
        <v>0</v>
      </c>
      <c r="L137" s="131">
        <f>H137*S137/1000</f>
        <v>28407423.4362025</v>
      </c>
      <c r="M137" s="8">
        <f>IF(C137=E137,0,1)</f>
        <v>1</v>
      </c>
      <c r="N137" s="9">
        <v>5904815861</v>
      </c>
      <c r="O137" s="9">
        <f>N137*C137/1000</f>
        <v>91760838.47994</v>
      </c>
      <c r="P137" s="9">
        <v>721683418</v>
      </c>
      <c r="Q137" s="9">
        <v>366845200</v>
      </c>
      <c r="R137" s="9">
        <v>395020130</v>
      </c>
      <c r="S137" s="9">
        <f>P137+Q137+R137</f>
        <v>1483548748</v>
      </c>
      <c r="T137" s="47">
        <f>S137*E137/1000</f>
        <v>49713718.54548</v>
      </c>
      <c r="U137" s="9">
        <v>7388364609</v>
      </c>
      <c r="V137" s="10">
        <v>79.9205</v>
      </c>
      <c r="W137" s="132">
        <f>S137/U137</f>
        <v>0.200795281027799</v>
      </c>
      <c r="X137" s="10">
        <v>20.0795</v>
      </c>
      <c r="Y137" s="115"/>
      <c r="Z137" s="53"/>
      <c r="AA137" s="11"/>
      <c r="AB137" s="11"/>
      <c r="AC137" s="11"/>
      <c r="AD137" s="11"/>
      <c r="AE137" s="11"/>
      <c r="AF137" s="11"/>
      <c r="AG137" s="11"/>
      <c r="AH137" s="11"/>
    </row>
    <row r="138" ht="15" customHeight="1">
      <c r="A138" t="s" s="6">
        <v>556</v>
      </c>
      <c r="B138" t="s" s="6">
        <v>18</v>
      </c>
      <c r="C138" s="7">
        <v>15.48</v>
      </c>
      <c r="D138" s="7">
        <v>0</v>
      </c>
      <c r="E138" s="7">
        <v>15.48</v>
      </c>
      <c r="F138" s="7">
        <v>15.48</v>
      </c>
      <c r="G138" s="7">
        <v>15.48</v>
      </c>
      <c r="H138" s="7">
        <f>(1-W138)*C138+W138*E138</f>
        <v>15.48</v>
      </c>
      <c r="I138" s="8">
        <f>IF(H138&lt;16.28,N138,0)</f>
        <v>711770375</v>
      </c>
      <c r="J138" s="131">
        <f>H138*N138/1000</f>
        <v>11018205.405</v>
      </c>
      <c r="K138" s="8">
        <f>IF(H138&lt;16.28,S138,0)</f>
        <v>93247774</v>
      </c>
      <c r="L138" s="131">
        <f>H138*S138/1000</f>
        <v>1443475.54152</v>
      </c>
      <c r="M138" s="8">
        <f>IF(C138=E138,0,1)</f>
        <v>0</v>
      </c>
      <c r="N138" s="9">
        <v>711770375</v>
      </c>
      <c r="O138" s="9">
        <f>N138*C138/1000</f>
        <v>11018205.405</v>
      </c>
      <c r="P138" s="9">
        <v>22666092</v>
      </c>
      <c r="Q138" s="9">
        <v>31207461</v>
      </c>
      <c r="R138" s="9">
        <v>39374221</v>
      </c>
      <c r="S138" s="9">
        <f>P138+Q138+R138</f>
        <v>93247774</v>
      </c>
      <c r="T138" s="47">
        <f>S138*E138/1000</f>
        <v>1443475.54152</v>
      </c>
      <c r="U138" s="9">
        <v>805018149</v>
      </c>
      <c r="V138" s="10">
        <v>88.41670000000001</v>
      </c>
      <c r="W138" s="132">
        <f>S138/U138</f>
        <v>0.115833132601834</v>
      </c>
      <c r="X138" s="10">
        <v>11.5833</v>
      </c>
      <c r="Y138" s="115"/>
      <c r="Z138" s="53"/>
      <c r="AA138" s="11"/>
      <c r="AB138" s="11"/>
      <c r="AC138" s="11"/>
      <c r="AD138" s="11"/>
      <c r="AE138" s="11"/>
      <c r="AF138" s="11"/>
      <c r="AG138" s="11"/>
      <c r="AH138" s="11"/>
    </row>
    <row r="139" ht="15" customHeight="1">
      <c r="A139" t="s" s="6">
        <v>494</v>
      </c>
      <c r="B139" t="s" s="6">
        <v>18</v>
      </c>
      <c r="C139" s="7">
        <v>15.43</v>
      </c>
      <c r="D139" s="7">
        <v>0</v>
      </c>
      <c r="E139" s="7">
        <v>15.43</v>
      </c>
      <c r="F139" s="7">
        <v>15.43</v>
      </c>
      <c r="G139" s="7">
        <v>15.43</v>
      </c>
      <c r="H139" s="7">
        <f>(1-W139)*C139+W139*E139</f>
        <v>15.43</v>
      </c>
      <c r="I139" s="8">
        <f>IF(H139&lt;16.28,N139,0)</f>
        <v>10577955272</v>
      </c>
      <c r="J139" s="131">
        <f>H139*N139/1000</f>
        <v>163217849.84696</v>
      </c>
      <c r="K139" s="8">
        <f>IF(H139&lt;16.28,S139,0)</f>
        <v>1997570334</v>
      </c>
      <c r="L139" s="131">
        <f>H139*S139/1000</f>
        <v>30822510.25362</v>
      </c>
      <c r="M139" s="8">
        <f>IF(C139=E139,0,1)</f>
        <v>0</v>
      </c>
      <c r="N139" s="9">
        <v>10577955272</v>
      </c>
      <c r="O139" s="9">
        <f>N139*C139/1000</f>
        <v>163217849.84696</v>
      </c>
      <c r="P139" s="9">
        <v>1057713991</v>
      </c>
      <c r="Q139" s="9">
        <v>450823265</v>
      </c>
      <c r="R139" s="9">
        <v>489033078</v>
      </c>
      <c r="S139" s="9">
        <f>P139+Q139+R139</f>
        <v>1997570334</v>
      </c>
      <c r="T139" s="47">
        <f>S139*E139/1000</f>
        <v>30822510.25362</v>
      </c>
      <c r="U139" s="9">
        <v>12575525606</v>
      </c>
      <c r="V139" s="10">
        <v>84.11539999999999</v>
      </c>
      <c r="W139" s="132">
        <f>S139/U139</f>
        <v>0.158845872258963</v>
      </c>
      <c r="X139" s="10">
        <v>15.8846</v>
      </c>
      <c r="Y139" s="115"/>
      <c r="Z139" s="53"/>
      <c r="AA139" s="11"/>
      <c r="AB139" s="11"/>
      <c r="AC139" s="11"/>
      <c r="AD139" s="11"/>
      <c r="AE139" s="11"/>
      <c r="AF139" s="11"/>
      <c r="AG139" s="11"/>
      <c r="AH139" s="11"/>
    </row>
    <row r="140" ht="15" customHeight="1">
      <c r="A140" t="s" s="6">
        <v>374</v>
      </c>
      <c r="B140" t="s" s="6">
        <v>18</v>
      </c>
      <c r="C140" s="7">
        <v>15.41</v>
      </c>
      <c r="D140" s="7">
        <v>0</v>
      </c>
      <c r="E140" s="7">
        <v>15.41</v>
      </c>
      <c r="F140" s="7">
        <v>15.41</v>
      </c>
      <c r="G140" s="7">
        <v>15.41</v>
      </c>
      <c r="H140" s="7">
        <f>(1-W140)*C140+W140*E140</f>
        <v>15.41</v>
      </c>
      <c r="I140" s="8">
        <f>IF(H140&lt;16.28,N140,0)</f>
        <v>1078079468</v>
      </c>
      <c r="J140" s="131">
        <f>H140*N140/1000</f>
        <v>16613204.60188</v>
      </c>
      <c r="K140" s="8">
        <f>IF(H140&lt;16.28,S140,0)</f>
        <v>132636052</v>
      </c>
      <c r="L140" s="131">
        <f>H140*S140/1000</f>
        <v>2043921.56132</v>
      </c>
      <c r="M140" s="8">
        <f>IF(C140=E140,0,1)</f>
        <v>0</v>
      </c>
      <c r="N140" s="9">
        <v>1078079468</v>
      </c>
      <c r="O140" s="9">
        <f>N140*C140/1000</f>
        <v>16613204.60188</v>
      </c>
      <c r="P140" s="9">
        <v>71061662</v>
      </c>
      <c r="Q140" s="9">
        <v>4403180</v>
      </c>
      <c r="R140" s="9">
        <v>57171210</v>
      </c>
      <c r="S140" s="9">
        <f>P140+Q140+R140</f>
        <v>132636052</v>
      </c>
      <c r="T140" s="47">
        <f>S140*E140/1000</f>
        <v>2043921.56132</v>
      </c>
      <c r="U140" s="9">
        <v>1210715520</v>
      </c>
      <c r="V140" s="10">
        <v>89.0448</v>
      </c>
      <c r="W140" s="132">
        <f>S140/U140</f>
        <v>0.109551789672276</v>
      </c>
      <c r="X140" s="10">
        <v>10.9552</v>
      </c>
      <c r="Y140" s="115"/>
      <c r="Z140" s="53"/>
      <c r="AA140" s="11"/>
      <c r="AB140" s="11"/>
      <c r="AC140" s="11"/>
      <c r="AD140" s="11"/>
      <c r="AE140" s="11"/>
      <c r="AF140" s="11"/>
      <c r="AG140" s="11"/>
      <c r="AH140" s="11"/>
    </row>
    <row r="141" ht="15" customHeight="1">
      <c r="A141" t="s" s="6">
        <v>192</v>
      </c>
      <c r="B141" t="s" s="6">
        <v>18</v>
      </c>
      <c r="C141" s="7">
        <v>15.39</v>
      </c>
      <c r="D141" s="7">
        <v>0</v>
      </c>
      <c r="E141" s="7">
        <v>15.39</v>
      </c>
      <c r="F141" s="7">
        <v>15.39</v>
      </c>
      <c r="G141" s="7">
        <v>15.39</v>
      </c>
      <c r="H141" s="7">
        <f>(1-W141)*C141+W141*E141</f>
        <v>15.39</v>
      </c>
      <c r="I141" s="8">
        <f>IF(H141&lt;16.28,N141,0)</f>
        <v>3658935702</v>
      </c>
      <c r="J141" s="131">
        <f>H141*N141/1000</f>
        <v>56311020.45378</v>
      </c>
      <c r="K141" s="8">
        <f>IF(H141&lt;16.28,S141,0)</f>
        <v>482724433</v>
      </c>
      <c r="L141" s="131">
        <f>H141*S141/1000</f>
        <v>7429129.02387</v>
      </c>
      <c r="M141" s="8">
        <f>IF(C141=E141,0,1)</f>
        <v>0</v>
      </c>
      <c r="N141" s="9">
        <v>3658935702</v>
      </c>
      <c r="O141" s="9">
        <f>N141*C141/1000</f>
        <v>56311020.45378</v>
      </c>
      <c r="P141" s="9">
        <v>271013298</v>
      </c>
      <c r="Q141" s="9">
        <v>111006700</v>
      </c>
      <c r="R141" s="9">
        <v>100704435</v>
      </c>
      <c r="S141" s="9">
        <f>P141+Q141+R141</f>
        <v>482724433</v>
      </c>
      <c r="T141" s="47">
        <f>S141*E141/1000</f>
        <v>7429129.02387</v>
      </c>
      <c r="U141" s="9">
        <v>4141660135</v>
      </c>
      <c r="V141" s="10">
        <v>88.3447</v>
      </c>
      <c r="W141" s="132">
        <f>S141/U141</f>
        <v>0.116553366830038</v>
      </c>
      <c r="X141" s="10">
        <v>11.6553</v>
      </c>
      <c r="Y141" s="115"/>
      <c r="Z141" s="53"/>
      <c r="AA141" s="11"/>
      <c r="AB141" s="11"/>
      <c r="AC141" s="11"/>
      <c r="AD141" s="11"/>
      <c r="AE141" s="11"/>
      <c r="AF141" s="11"/>
      <c r="AG141" s="11"/>
      <c r="AH141" s="11"/>
    </row>
    <row r="142" ht="15" customHeight="1">
      <c r="A142" t="s" s="6">
        <v>386</v>
      </c>
      <c r="B142" t="s" s="6">
        <v>18</v>
      </c>
      <c r="C142" s="7">
        <v>15.39</v>
      </c>
      <c r="D142" s="7">
        <v>0</v>
      </c>
      <c r="E142" s="7">
        <v>28.44</v>
      </c>
      <c r="F142" s="7">
        <v>28.44</v>
      </c>
      <c r="G142" s="7">
        <v>28.44</v>
      </c>
      <c r="H142" s="7">
        <f>(1-W142)*C142+W142*E142</f>
        <v>17.9996726067531</v>
      </c>
      <c r="I142" s="8">
        <f>IF(H142&lt;16.28,N142,0)</f>
        <v>0</v>
      </c>
      <c r="J142" s="131">
        <f>H142*N142/1000</f>
        <v>59755413.7200691</v>
      </c>
      <c r="K142" s="8">
        <f>IF(H142&lt;16.28,S142,0)</f>
        <v>0</v>
      </c>
      <c r="L142" s="131">
        <f>H142*S142/1000</f>
        <v>14936511.1281211</v>
      </c>
      <c r="M142" s="8">
        <f>IF(C142=E142,0,1)</f>
        <v>1</v>
      </c>
      <c r="N142" s="9">
        <v>3319805589</v>
      </c>
      <c r="O142" s="9">
        <f>N142*C142/1000</f>
        <v>51091808.01471</v>
      </c>
      <c r="P142" s="9">
        <v>423598742</v>
      </c>
      <c r="Q142" s="9">
        <v>244610103</v>
      </c>
      <c r="R142" s="9">
        <v>161612422</v>
      </c>
      <c r="S142" s="9">
        <f>P142+Q142+R142</f>
        <v>829821267</v>
      </c>
      <c r="T142" s="47">
        <f>S142*E142/1000</f>
        <v>23600116.83348</v>
      </c>
      <c r="U142" s="9">
        <v>4149626856</v>
      </c>
      <c r="V142" s="10">
        <v>80.0025</v>
      </c>
      <c r="W142" s="132">
        <f>S142/U142</f>
        <v>0.19997491239487</v>
      </c>
      <c r="X142" s="10">
        <v>19.9975</v>
      </c>
      <c r="Y142" s="115"/>
      <c r="Z142" s="53"/>
      <c r="AA142" s="11"/>
      <c r="AB142" s="11"/>
      <c r="AC142" s="11"/>
      <c r="AD142" s="11"/>
      <c r="AE142" s="11"/>
      <c r="AF142" s="11"/>
      <c r="AG142" s="11"/>
      <c r="AH142" s="11"/>
    </row>
    <row r="143" ht="15" customHeight="1">
      <c r="A143" t="s" s="6">
        <v>380</v>
      </c>
      <c r="B143" t="s" s="6">
        <v>18</v>
      </c>
      <c r="C143" s="7">
        <v>15.38</v>
      </c>
      <c r="D143" s="7">
        <v>0</v>
      </c>
      <c r="E143" s="7">
        <v>16.33</v>
      </c>
      <c r="F143" s="7">
        <v>16.33</v>
      </c>
      <c r="G143" s="7">
        <v>16.33</v>
      </c>
      <c r="H143" s="7">
        <f>(1-W143)*C143+W143*E143</f>
        <v>15.5539052771248</v>
      </c>
      <c r="I143" s="8">
        <f>IF(H143&lt;16.28,N143,0)</f>
        <v>2706906590</v>
      </c>
      <c r="J143" s="131">
        <f>H143*N143/1000</f>
        <v>42102968.6948849</v>
      </c>
      <c r="K143" s="8">
        <f>IF(H143&lt;16.28,S143,0)</f>
        <v>606556554</v>
      </c>
      <c r="L143" s="131">
        <f>H143*S143/1000</f>
        <v>9434323.186135231</v>
      </c>
      <c r="M143" s="8">
        <f>IF(C143=E143,0,1)</f>
        <v>1</v>
      </c>
      <c r="N143" s="9">
        <v>2706906590</v>
      </c>
      <c r="O143" s="9">
        <f>N143*C143/1000</f>
        <v>41632223.3542</v>
      </c>
      <c r="P143" s="9">
        <v>436727654</v>
      </c>
      <c r="Q143" s="9">
        <v>80638100</v>
      </c>
      <c r="R143" s="9">
        <v>89190800</v>
      </c>
      <c r="S143" s="9">
        <f>P143+Q143+R143</f>
        <v>606556554</v>
      </c>
      <c r="T143" s="47">
        <f>S143*E143/1000</f>
        <v>9905068.52682</v>
      </c>
      <c r="U143" s="9">
        <v>3313463144</v>
      </c>
      <c r="V143" s="10">
        <v>81.6942</v>
      </c>
      <c r="W143" s="132">
        <f>S143/U143</f>
        <v>0.183058186447116</v>
      </c>
      <c r="X143" s="10">
        <v>18.3058</v>
      </c>
      <c r="Y143" s="115"/>
      <c r="Z143" s="53"/>
      <c r="AA143" s="11"/>
      <c r="AB143" s="11"/>
      <c r="AC143" s="11"/>
      <c r="AD143" s="11"/>
      <c r="AE143" s="11"/>
      <c r="AF143" s="11"/>
      <c r="AG143" s="11"/>
      <c r="AH143" s="11"/>
    </row>
    <row r="144" ht="15" customHeight="1">
      <c r="A144" t="s" s="6">
        <v>240</v>
      </c>
      <c r="B144" t="s" s="6">
        <v>18</v>
      </c>
      <c r="C144" s="7">
        <v>15.28</v>
      </c>
      <c r="D144" s="7">
        <v>0</v>
      </c>
      <c r="E144" s="7">
        <v>15.28</v>
      </c>
      <c r="F144" s="7">
        <v>15.28</v>
      </c>
      <c r="G144" s="7">
        <v>15.28</v>
      </c>
      <c r="H144" s="7">
        <f>(1-W144)*C144+W144*E144</f>
        <v>15.28</v>
      </c>
      <c r="I144" s="8">
        <f>IF(H144&lt;16.28,N144,0)</f>
        <v>182980451</v>
      </c>
      <c r="J144" s="131">
        <f>H144*N144/1000</f>
        <v>2795941.29128</v>
      </c>
      <c r="K144" s="8">
        <f>IF(H144&lt;16.28,S144,0)</f>
        <v>43165379</v>
      </c>
      <c r="L144" s="131">
        <f>H144*S144/1000</f>
        <v>659566.99112</v>
      </c>
      <c r="M144" s="8">
        <f>IF(C144=E144,0,1)</f>
        <v>0</v>
      </c>
      <c r="N144" s="9">
        <v>182980451</v>
      </c>
      <c r="O144" s="9">
        <f>N144*C144/1000</f>
        <v>2795941.29128</v>
      </c>
      <c r="P144" s="9">
        <v>8551239</v>
      </c>
      <c r="Q144" s="9">
        <v>2084370</v>
      </c>
      <c r="R144" s="9">
        <v>32529770</v>
      </c>
      <c r="S144" s="9">
        <f>P144+Q144+R144</f>
        <v>43165379</v>
      </c>
      <c r="T144" s="47">
        <f>S144*E144/1000</f>
        <v>659566.99112</v>
      </c>
      <c r="U144" s="9">
        <v>226145830</v>
      </c>
      <c r="V144" s="10">
        <v>80.9126</v>
      </c>
      <c r="W144" s="132">
        <f>S144/U144</f>
        <v>0.190874087751253</v>
      </c>
      <c r="X144" s="10">
        <v>19.0874</v>
      </c>
      <c r="Y144" s="115"/>
      <c r="Z144" s="53"/>
      <c r="AA144" s="11"/>
      <c r="AB144" s="11"/>
      <c r="AC144" s="11"/>
      <c r="AD144" s="11"/>
      <c r="AE144" s="11"/>
      <c r="AF144" s="11"/>
      <c r="AG144" s="11"/>
      <c r="AH144" s="11"/>
    </row>
    <row r="145" ht="15" customHeight="1">
      <c r="A145" t="s" s="6">
        <v>178</v>
      </c>
      <c r="B145" t="s" s="6">
        <v>18</v>
      </c>
      <c r="C145" s="7">
        <v>15.25</v>
      </c>
      <c r="D145" s="7">
        <v>0</v>
      </c>
      <c r="E145" s="7">
        <v>15.25</v>
      </c>
      <c r="F145" s="7">
        <v>15.25</v>
      </c>
      <c r="G145" s="7">
        <v>15.25</v>
      </c>
      <c r="H145" s="7">
        <f>(1-W145)*C145+W145*E145</f>
        <v>15.25</v>
      </c>
      <c r="I145" s="8">
        <f>IF(H145&lt;16.28,N145,0)</f>
        <v>646668890</v>
      </c>
      <c r="J145" s="131">
        <f>H145*N145/1000</f>
        <v>9861700.5725</v>
      </c>
      <c r="K145" s="8">
        <f>IF(H145&lt;16.28,S145,0)</f>
        <v>43073761</v>
      </c>
      <c r="L145" s="131">
        <f>H145*S145/1000</f>
        <v>656874.85525</v>
      </c>
      <c r="M145" s="8">
        <f>IF(C145=E145,0,1)</f>
        <v>0</v>
      </c>
      <c r="N145" s="9">
        <v>646668890</v>
      </c>
      <c r="O145" s="9">
        <f>N145*C145/1000</f>
        <v>9861700.5725</v>
      </c>
      <c r="P145" s="9">
        <v>5130715</v>
      </c>
      <c r="Q145" s="9">
        <v>3956700</v>
      </c>
      <c r="R145" s="9">
        <v>33986346</v>
      </c>
      <c r="S145" s="9">
        <f>P145+Q145+R145</f>
        <v>43073761</v>
      </c>
      <c r="T145" s="47">
        <f>S145*E145/1000</f>
        <v>656874.85525</v>
      </c>
      <c r="U145" s="9">
        <v>689742651</v>
      </c>
      <c r="V145" s="10">
        <v>93.7551</v>
      </c>
      <c r="W145" s="132">
        <f>S145/U145</f>
        <v>0.0624490321680861</v>
      </c>
      <c r="X145" s="10">
        <v>6.2449</v>
      </c>
      <c r="Y145" s="115"/>
      <c r="Z145" s="53"/>
      <c r="AA145" s="11"/>
      <c r="AB145" s="11"/>
      <c r="AC145" s="11"/>
      <c r="AD145" s="11"/>
      <c r="AE145" s="11"/>
      <c r="AF145" s="11"/>
      <c r="AG145" s="11"/>
      <c r="AH145" s="11"/>
    </row>
    <row r="146" ht="15" customHeight="1">
      <c r="A146" t="s" s="6">
        <v>260</v>
      </c>
      <c r="B146" t="s" s="6">
        <v>18</v>
      </c>
      <c r="C146" s="7">
        <v>15.25</v>
      </c>
      <c r="D146" s="7">
        <v>0</v>
      </c>
      <c r="E146" s="7">
        <v>15.95</v>
      </c>
      <c r="F146" s="7">
        <v>15.95</v>
      </c>
      <c r="G146" s="7">
        <v>15.95</v>
      </c>
      <c r="H146" s="7">
        <f>(1-W146)*C146+W146*E146</f>
        <v>15.3431237295839</v>
      </c>
      <c r="I146" s="8">
        <f>IF(H146&lt;16.28,N146,0)</f>
        <v>2769980435</v>
      </c>
      <c r="J146" s="131">
        <f>H146*N146/1000</f>
        <v>42500152.5427316</v>
      </c>
      <c r="K146" s="8">
        <f>IF(H146&lt;16.28,S146,0)</f>
        <v>425046952</v>
      </c>
      <c r="L146" s="131">
        <f>H146*S146/1000</f>
        <v>6521547.97541851</v>
      </c>
      <c r="M146" s="8">
        <f>IF(C146=E146,0,1)</f>
        <v>1</v>
      </c>
      <c r="N146" s="9">
        <v>2769980435</v>
      </c>
      <c r="O146" s="9">
        <f>N146*C146/1000</f>
        <v>42242201.63375</v>
      </c>
      <c r="P146" s="9">
        <v>284161404</v>
      </c>
      <c r="Q146" s="9">
        <v>63993078</v>
      </c>
      <c r="R146" s="9">
        <v>76892470</v>
      </c>
      <c r="S146" s="9">
        <f>P146+Q146+R146</f>
        <v>425046952</v>
      </c>
      <c r="T146" s="47">
        <f>S146*E146/1000</f>
        <v>6779498.8844</v>
      </c>
      <c r="U146" s="9">
        <v>3195027387</v>
      </c>
      <c r="V146" s="10">
        <v>86.6966</v>
      </c>
      <c r="W146" s="132">
        <f>S146/U146</f>
        <v>0.133033899405508</v>
      </c>
      <c r="X146" s="10">
        <v>13.3034</v>
      </c>
      <c r="Y146" s="115"/>
      <c r="Z146" s="53"/>
      <c r="AA146" s="11"/>
      <c r="AB146" s="11"/>
      <c r="AC146" s="11"/>
      <c r="AD146" s="11"/>
      <c r="AE146" s="11"/>
      <c r="AF146" s="11"/>
      <c r="AG146" s="11"/>
      <c r="AH146" s="11"/>
    </row>
    <row r="147" ht="15" customHeight="1">
      <c r="A147" t="s" s="6">
        <v>580</v>
      </c>
      <c r="B147" t="s" s="6">
        <v>18</v>
      </c>
      <c r="C147" s="7">
        <v>15.25</v>
      </c>
      <c r="D147" s="7">
        <v>0</v>
      </c>
      <c r="E147" s="7">
        <v>15.25</v>
      </c>
      <c r="F147" s="7">
        <v>15.25</v>
      </c>
      <c r="G147" s="7">
        <v>15.25</v>
      </c>
      <c r="H147" s="7">
        <f>(1-W147)*C147+W147*E147</f>
        <v>15.25</v>
      </c>
      <c r="I147" s="8">
        <f>IF(H147&lt;16.28,N147,0)</f>
        <v>1176865441</v>
      </c>
      <c r="J147" s="131">
        <f>H147*N147/1000</f>
        <v>17947197.97525</v>
      </c>
      <c r="K147" s="8">
        <f>IF(H147&lt;16.28,S147,0)</f>
        <v>163751810</v>
      </c>
      <c r="L147" s="131">
        <f>H147*S147/1000</f>
        <v>2497215.1025</v>
      </c>
      <c r="M147" s="8">
        <f>IF(C147=E147,0,1)</f>
        <v>0</v>
      </c>
      <c r="N147" s="9">
        <v>1176865441</v>
      </c>
      <c r="O147" s="9">
        <f>N147*C147/1000</f>
        <v>17947197.97525</v>
      </c>
      <c r="P147" s="9">
        <v>51009959</v>
      </c>
      <c r="Q147" s="9">
        <v>62704200</v>
      </c>
      <c r="R147" s="9">
        <v>50037651</v>
      </c>
      <c r="S147" s="9">
        <f>P147+Q147+R147</f>
        <v>163751810</v>
      </c>
      <c r="T147" s="47">
        <f>S147*E147/1000</f>
        <v>2497215.1025</v>
      </c>
      <c r="U147" s="9">
        <v>1340617251</v>
      </c>
      <c r="V147" s="10">
        <v>87.78530000000001</v>
      </c>
      <c r="W147" s="132">
        <f>S147/U147</f>
        <v>0.122146578285378</v>
      </c>
      <c r="X147" s="10">
        <v>12.2147</v>
      </c>
      <c r="Y147" s="115"/>
      <c r="Z147" s="53"/>
      <c r="AA147" s="11"/>
      <c r="AB147" s="11"/>
      <c r="AC147" s="11"/>
      <c r="AD147" s="11"/>
      <c r="AE147" s="11"/>
      <c r="AF147" s="11"/>
      <c r="AG147" s="11"/>
      <c r="AH147" s="11"/>
    </row>
    <row r="148" ht="15" customHeight="1">
      <c r="A148" t="s" s="6">
        <v>604</v>
      </c>
      <c r="B148" t="s" s="6">
        <v>18</v>
      </c>
      <c r="C148" s="7">
        <v>15.24</v>
      </c>
      <c r="D148" s="7">
        <v>0</v>
      </c>
      <c r="E148" s="7">
        <v>15.24</v>
      </c>
      <c r="F148" s="7">
        <v>15.24</v>
      </c>
      <c r="G148" s="7">
        <v>15.24</v>
      </c>
      <c r="H148" s="7">
        <f>(1-W148)*C148+W148*E148</f>
        <v>15.24</v>
      </c>
      <c r="I148" s="8">
        <f>IF(H148&lt;16.28,N148,0)</f>
        <v>764642140</v>
      </c>
      <c r="J148" s="131">
        <f>H148*N148/1000</f>
        <v>11653146.2136</v>
      </c>
      <c r="K148" s="8">
        <f>IF(H148&lt;16.28,S148,0)</f>
        <v>71373599</v>
      </c>
      <c r="L148" s="131">
        <f>H148*S148/1000</f>
        <v>1087733.64876</v>
      </c>
      <c r="M148" s="8">
        <f>IF(C148=E148,0,1)</f>
        <v>0</v>
      </c>
      <c r="N148" s="9">
        <v>764642140</v>
      </c>
      <c r="O148" s="9">
        <f>N148*C148/1000</f>
        <v>11653146.2136</v>
      </c>
      <c r="P148" s="9">
        <v>41994407</v>
      </c>
      <c r="Q148" s="9">
        <v>18695900</v>
      </c>
      <c r="R148" s="9">
        <v>10683292</v>
      </c>
      <c r="S148" s="9">
        <f>P148+Q148+R148</f>
        <v>71373599</v>
      </c>
      <c r="T148" s="47">
        <f>S148*E148/1000</f>
        <v>1087733.64876</v>
      </c>
      <c r="U148" s="9">
        <v>836015739</v>
      </c>
      <c r="V148" s="10">
        <v>91.46259999999999</v>
      </c>
      <c r="W148" s="132">
        <f>S148/U148</f>
        <v>0.0853735111319477</v>
      </c>
      <c r="X148" s="10">
        <v>8.5374</v>
      </c>
      <c r="Y148" s="115"/>
      <c r="Z148" s="53"/>
      <c r="AA148" s="11"/>
      <c r="AB148" s="11"/>
      <c r="AC148" s="11"/>
      <c r="AD148" s="11"/>
      <c r="AE148" s="11"/>
      <c r="AF148" s="11"/>
      <c r="AG148" s="11"/>
      <c r="AH148" s="11"/>
    </row>
    <row r="149" ht="15" customHeight="1">
      <c r="A149" t="s" s="6">
        <v>17</v>
      </c>
      <c r="B149" t="s" s="6">
        <v>18</v>
      </c>
      <c r="C149" s="7">
        <v>15.22</v>
      </c>
      <c r="D149" s="7">
        <v>0</v>
      </c>
      <c r="E149" s="7">
        <v>15.22</v>
      </c>
      <c r="F149" s="7">
        <v>15.22</v>
      </c>
      <c r="G149" s="7">
        <v>15.22</v>
      </c>
      <c r="H149" s="7">
        <f>(1-W149)*C149+W149*E149</f>
        <v>15.22</v>
      </c>
      <c r="I149" s="8">
        <f>IF(H149&lt;16.28,N149,0)</f>
        <v>2310826550</v>
      </c>
      <c r="J149" s="131">
        <f>H149*N149/1000</f>
        <v>35170780.091</v>
      </c>
      <c r="K149" s="8">
        <f>IF(H149&lt;16.28,S149,0)</f>
        <v>303686850</v>
      </c>
      <c r="L149" s="131">
        <f>H149*S149/1000</f>
        <v>4622113.857</v>
      </c>
      <c r="M149" s="8">
        <f>IF(C149=E149,0,1)</f>
        <v>0</v>
      </c>
      <c r="N149" s="9">
        <v>2310826550</v>
      </c>
      <c r="O149" s="9">
        <f>N149*C149/1000</f>
        <v>35170780.091</v>
      </c>
      <c r="P149" s="9">
        <v>218827950</v>
      </c>
      <c r="Q149" s="9">
        <v>23853800</v>
      </c>
      <c r="R149" s="9">
        <v>61005100</v>
      </c>
      <c r="S149" s="9">
        <f>P149+Q149+R149</f>
        <v>303686850</v>
      </c>
      <c r="T149" s="47">
        <f>S149*E149/1000</f>
        <v>4622113.857</v>
      </c>
      <c r="U149" s="9">
        <v>2614513400</v>
      </c>
      <c r="V149" s="10">
        <v>88.38460000000001</v>
      </c>
      <c r="W149" s="132">
        <f>S149/U149</f>
        <v>0.116154252642193</v>
      </c>
      <c r="X149" s="10">
        <v>11.6154</v>
      </c>
      <c r="Y149" s="115"/>
      <c r="Z149" s="53"/>
      <c r="AA149" s="11"/>
      <c r="AB149" s="11"/>
      <c r="AC149" s="11"/>
      <c r="AD149" s="11"/>
      <c r="AE149" s="11"/>
      <c r="AF149" s="11"/>
      <c r="AG149" s="11"/>
      <c r="AH149" s="11"/>
    </row>
    <row r="150" ht="15" customHeight="1">
      <c r="A150" t="s" s="6">
        <v>92</v>
      </c>
      <c r="B150" t="s" s="6">
        <v>18</v>
      </c>
      <c r="C150" s="7">
        <v>15.22</v>
      </c>
      <c r="D150" s="7">
        <v>0</v>
      </c>
      <c r="E150" s="7">
        <v>15.22</v>
      </c>
      <c r="F150" s="7">
        <v>15.22</v>
      </c>
      <c r="G150" s="7">
        <v>15.22</v>
      </c>
      <c r="H150" s="7">
        <f>(1-W150)*C150+W150*E150</f>
        <v>15.22</v>
      </c>
      <c r="I150" s="8">
        <f>IF(H150&lt;16.28,N150,0)</f>
        <v>2033416114</v>
      </c>
      <c r="J150" s="131">
        <f>H150*N150/1000</f>
        <v>30948593.25508</v>
      </c>
      <c r="K150" s="8">
        <f>IF(H150&lt;16.28,S150,0)</f>
        <v>67224603</v>
      </c>
      <c r="L150" s="131">
        <f>H150*S150/1000</f>
        <v>1023158.45766</v>
      </c>
      <c r="M150" s="8">
        <f>IF(C150=E150,0,1)</f>
        <v>0</v>
      </c>
      <c r="N150" s="9">
        <v>2033416114</v>
      </c>
      <c r="O150" s="9">
        <f>N150*C150/1000</f>
        <v>30948593.25508</v>
      </c>
      <c r="P150" s="9">
        <v>14637086</v>
      </c>
      <c r="Q150" s="9">
        <v>2006940</v>
      </c>
      <c r="R150" s="9">
        <v>50580577</v>
      </c>
      <c r="S150" s="9">
        <f>P150+Q150+R150</f>
        <v>67224603</v>
      </c>
      <c r="T150" s="47">
        <f>S150*E150/1000</f>
        <v>1023158.45766</v>
      </c>
      <c r="U150" s="9">
        <v>2100640717</v>
      </c>
      <c r="V150" s="10">
        <v>96.7998</v>
      </c>
      <c r="W150" s="132">
        <f>S150/U150</f>
        <v>0.0320019518121147</v>
      </c>
      <c r="X150" s="10">
        <v>3.2002</v>
      </c>
      <c r="Y150" s="115"/>
      <c r="Z150" s="53"/>
      <c r="AA150" s="11"/>
      <c r="AB150" s="11"/>
      <c r="AC150" s="11"/>
      <c r="AD150" s="11"/>
      <c r="AE150" s="11"/>
      <c r="AF150" s="11"/>
      <c r="AG150" s="11"/>
      <c r="AH150" s="11"/>
    </row>
    <row r="151" ht="15" customHeight="1">
      <c r="A151" t="s" s="6">
        <v>712</v>
      </c>
      <c r="B151" t="s" s="6">
        <v>18</v>
      </c>
      <c r="C151" s="7">
        <v>15.21</v>
      </c>
      <c r="D151" s="7">
        <v>0</v>
      </c>
      <c r="E151" s="7">
        <v>33.33</v>
      </c>
      <c r="F151" s="7">
        <v>33.33</v>
      </c>
      <c r="G151" s="7">
        <v>33.33</v>
      </c>
      <c r="H151" s="7">
        <f>(1-W151)*C151+W151*E151</f>
        <v>19.3278267847902</v>
      </c>
      <c r="I151" s="8">
        <f>IF(H151&lt;16.28,N151,0)</f>
        <v>0</v>
      </c>
      <c r="J151" s="131">
        <f>H151*N151/1000</f>
        <v>267858624.034152</v>
      </c>
      <c r="K151" s="8">
        <f>IF(H151&lt;16.28,S151,0)</f>
        <v>0</v>
      </c>
      <c r="L151" s="131">
        <f>H151*S151/1000</f>
        <v>78773158.9684072</v>
      </c>
      <c r="M151" s="8">
        <f>IF(C151=E151,0,1)</f>
        <v>1</v>
      </c>
      <c r="N151" s="9">
        <v>13858703672</v>
      </c>
      <c r="O151" s="9">
        <f>N151*C151/1000</f>
        <v>210790882.85112</v>
      </c>
      <c r="P151" s="9">
        <v>2476423002</v>
      </c>
      <c r="Q151" s="9">
        <v>662915666</v>
      </c>
      <c r="R151" s="9">
        <v>936295900</v>
      </c>
      <c r="S151" s="9">
        <f>P151+Q151+R151</f>
        <v>4075634568</v>
      </c>
      <c r="T151" s="47">
        <f>S151*E151/1000</f>
        <v>135840900.15144</v>
      </c>
      <c r="U151" s="9">
        <v>17934338240</v>
      </c>
      <c r="V151" s="10">
        <v>77.2747</v>
      </c>
      <c r="W151" s="132">
        <f>S151/U151</f>
        <v>0.227253133818446</v>
      </c>
      <c r="X151" s="10">
        <v>22.7253</v>
      </c>
      <c r="Y151" s="115"/>
      <c r="Z151" s="53"/>
      <c r="AA151" s="11"/>
      <c r="AB151" s="11"/>
      <c r="AC151" s="11"/>
      <c r="AD151" s="11"/>
      <c r="AE151" s="11"/>
      <c r="AF151" s="11"/>
      <c r="AG151" s="11"/>
      <c r="AH151" s="11"/>
    </row>
    <row r="152" ht="15" customHeight="1">
      <c r="A152" t="s" s="6">
        <v>606</v>
      </c>
      <c r="B152" t="s" s="6">
        <v>18</v>
      </c>
      <c r="C152" s="7">
        <v>15.2</v>
      </c>
      <c r="D152" s="7">
        <v>0</v>
      </c>
      <c r="E152" s="7">
        <v>27.25</v>
      </c>
      <c r="F152" s="7">
        <v>27.25</v>
      </c>
      <c r="G152" s="7">
        <v>27.25</v>
      </c>
      <c r="H152" s="7">
        <f>(1-W152)*C152+W152*E152</f>
        <v>17.1373252243405</v>
      </c>
      <c r="I152" s="8">
        <f>IF(H152&lt;16.28,N152,0)</f>
        <v>0</v>
      </c>
      <c r="J152" s="131">
        <f>H152*N152/1000</f>
        <v>84604732.84764449</v>
      </c>
      <c r="K152" s="8">
        <f>IF(H152&lt;16.28,S152,0)</f>
        <v>0</v>
      </c>
      <c r="L152" s="131">
        <f>H152*S152/1000</f>
        <v>16208064.3035056</v>
      </c>
      <c r="M152" s="8">
        <f>IF(C152=E152,0,1)</f>
        <v>1</v>
      </c>
      <c r="N152" s="9">
        <v>4936869187</v>
      </c>
      <c r="O152" s="9">
        <f>N152*C152/1000</f>
        <v>75040411.6424</v>
      </c>
      <c r="P152" s="9">
        <v>415179165</v>
      </c>
      <c r="Q152" s="9">
        <v>213669240</v>
      </c>
      <c r="R152" s="9">
        <v>316927210</v>
      </c>
      <c r="S152" s="9">
        <f>P152+Q152+R152</f>
        <v>945775615</v>
      </c>
      <c r="T152" s="47">
        <f>S152*E152/1000</f>
        <v>25772385.50875</v>
      </c>
      <c r="U152" s="9">
        <v>5882644802</v>
      </c>
      <c r="V152" s="10">
        <v>83.9226</v>
      </c>
      <c r="W152" s="132">
        <f>S152/U152</f>
        <v>0.160773877538629</v>
      </c>
      <c r="X152" s="10">
        <v>16.0774</v>
      </c>
      <c r="Y152" s="115"/>
      <c r="Z152" s="53"/>
      <c r="AA152" s="11"/>
      <c r="AB152" s="11"/>
      <c r="AC152" s="11"/>
      <c r="AD152" s="11"/>
      <c r="AE152" s="11"/>
      <c r="AF152" s="11"/>
      <c r="AG152" s="11"/>
      <c r="AH152" s="11"/>
    </row>
    <row r="153" ht="15" customHeight="1">
      <c r="A153" t="s" s="6">
        <v>596</v>
      </c>
      <c r="B153" t="s" s="6">
        <v>18</v>
      </c>
      <c r="C153" s="7">
        <v>15.18</v>
      </c>
      <c r="D153" s="7">
        <v>0</v>
      </c>
      <c r="E153" s="7">
        <v>15.18</v>
      </c>
      <c r="F153" s="7">
        <v>15.18</v>
      </c>
      <c r="G153" s="7">
        <v>15.18</v>
      </c>
      <c r="H153" s="7">
        <f>(1-W153)*C153+W153*E153</f>
        <v>15.18</v>
      </c>
      <c r="I153" s="8">
        <f>IF(H153&lt;16.28,N153,0)</f>
        <v>1514487669</v>
      </c>
      <c r="J153" s="131">
        <f>H153*N153/1000</f>
        <v>22989922.81542</v>
      </c>
      <c r="K153" s="8">
        <f>IF(H153&lt;16.28,S153,0)</f>
        <v>241871754</v>
      </c>
      <c r="L153" s="131">
        <f>H153*S153/1000</f>
        <v>3671613.22572</v>
      </c>
      <c r="M153" s="8">
        <f>IF(C153=E153,0,1)</f>
        <v>0</v>
      </c>
      <c r="N153" s="9">
        <v>1514487669</v>
      </c>
      <c r="O153" s="9">
        <f>N153*C153/1000</f>
        <v>22989922.81542</v>
      </c>
      <c r="P153" s="9">
        <v>79303441</v>
      </c>
      <c r="Q153" s="9">
        <v>77629954</v>
      </c>
      <c r="R153" s="9">
        <v>84938359</v>
      </c>
      <c r="S153" s="9">
        <f>P153+Q153+R153</f>
        <v>241871754</v>
      </c>
      <c r="T153" s="47">
        <f>S153*E153/1000</f>
        <v>3671613.22572</v>
      </c>
      <c r="U153" s="9">
        <v>1756359423</v>
      </c>
      <c r="V153" s="10">
        <v>86.22880000000001</v>
      </c>
      <c r="W153" s="132">
        <f>S153/U153</f>
        <v>0.137711991539217</v>
      </c>
      <c r="X153" s="10">
        <v>13.7712</v>
      </c>
      <c r="Y153" s="115"/>
      <c r="Z153" s="53"/>
      <c r="AA153" s="11"/>
      <c r="AB153" s="11"/>
      <c r="AC153" s="11"/>
      <c r="AD153" s="11"/>
      <c r="AE153" s="11"/>
      <c r="AF153" s="11"/>
      <c r="AG153" s="11"/>
      <c r="AH153" s="11"/>
    </row>
    <row r="154" ht="15" customHeight="1">
      <c r="A154" t="s" s="6">
        <v>164</v>
      </c>
      <c r="B154" t="s" s="6">
        <v>18</v>
      </c>
      <c r="C154" s="7">
        <v>15.17</v>
      </c>
      <c r="D154" s="7">
        <v>0</v>
      </c>
      <c r="E154" s="7">
        <v>15.17</v>
      </c>
      <c r="F154" s="7">
        <v>15.17</v>
      </c>
      <c r="G154" s="7">
        <v>15.17</v>
      </c>
      <c r="H154" s="7">
        <f>(1-W154)*C154+W154*E154</f>
        <v>15.17</v>
      </c>
      <c r="I154" s="8">
        <f>IF(H154&lt;16.28,N154,0)</f>
        <v>639008660</v>
      </c>
      <c r="J154" s="131">
        <f>H154*N154/1000</f>
        <v>9693761.372199999</v>
      </c>
      <c r="K154" s="8">
        <f>IF(H154&lt;16.28,S154,0)</f>
        <v>201492503</v>
      </c>
      <c r="L154" s="131">
        <f>H154*S154/1000</f>
        <v>3056641.27051</v>
      </c>
      <c r="M154" s="8">
        <f>IF(C154=E154,0,1)</f>
        <v>0</v>
      </c>
      <c r="N154" s="9">
        <v>639008660</v>
      </c>
      <c r="O154" s="9">
        <f>N154*C154/1000</f>
        <v>9693761.372199999</v>
      </c>
      <c r="P154" s="9">
        <v>73558538</v>
      </c>
      <c r="Q154" s="9">
        <v>79716025</v>
      </c>
      <c r="R154" s="9">
        <v>48217940</v>
      </c>
      <c r="S154" s="9">
        <f>P154+Q154+R154</f>
        <v>201492503</v>
      </c>
      <c r="T154" s="47">
        <f>S154*E154/1000</f>
        <v>3056641.27051</v>
      </c>
      <c r="U154" s="9">
        <v>840501163</v>
      </c>
      <c r="V154" s="10">
        <v>76.0271</v>
      </c>
      <c r="W154" s="132">
        <f>S154/U154</f>
        <v>0.239728999637327</v>
      </c>
      <c r="X154" s="10">
        <v>23.9729</v>
      </c>
      <c r="Y154" s="115"/>
      <c r="Z154" s="53"/>
      <c r="AA154" s="11"/>
      <c r="AB154" s="11"/>
      <c r="AC154" s="11"/>
      <c r="AD154" s="11"/>
      <c r="AE154" s="11"/>
      <c r="AF154" s="11"/>
      <c r="AG154" s="11"/>
      <c r="AH154" s="11"/>
    </row>
    <row r="155" ht="15" customHeight="1">
      <c r="A155" t="s" s="6">
        <v>350</v>
      </c>
      <c r="B155" t="s" s="6">
        <v>18</v>
      </c>
      <c r="C155" s="7">
        <v>15.17</v>
      </c>
      <c r="D155" s="7">
        <v>0</v>
      </c>
      <c r="E155" s="7">
        <v>18.88</v>
      </c>
      <c r="F155" s="7">
        <v>18.88</v>
      </c>
      <c r="G155" s="7">
        <v>18.88</v>
      </c>
      <c r="H155" s="7">
        <f>(1-W155)*C155+W155*E155</f>
        <v>16.0025125927141</v>
      </c>
      <c r="I155" s="8">
        <f>IF(H155&lt;16.28,N155,0)</f>
        <v>3510046069</v>
      </c>
      <c r="J155" s="131">
        <f>H155*N155/1000</f>
        <v>56169556.4201791</v>
      </c>
      <c r="K155" s="8">
        <f>IF(H155&lt;16.28,S155,0)</f>
        <v>1015524011</v>
      </c>
      <c r="L155" s="131">
        <f>H155*S155/1000</f>
        <v>16250935.774231</v>
      </c>
      <c r="M155" s="8">
        <f>IF(C155=E155,0,1)</f>
        <v>1</v>
      </c>
      <c r="N155" s="9">
        <v>3510046069</v>
      </c>
      <c r="O155" s="9">
        <f>N155*C155/1000</f>
        <v>53247398.86673</v>
      </c>
      <c r="P155" s="9">
        <v>344325831</v>
      </c>
      <c r="Q155" s="9">
        <v>558248400</v>
      </c>
      <c r="R155" s="9">
        <v>112949780</v>
      </c>
      <c r="S155" s="9">
        <f>P155+Q155+R155</f>
        <v>1015524011</v>
      </c>
      <c r="T155" s="47">
        <f>S155*E155/1000</f>
        <v>19173093.32768</v>
      </c>
      <c r="U155" s="9">
        <v>4525570080</v>
      </c>
      <c r="V155" s="10">
        <v>77.5603</v>
      </c>
      <c r="W155" s="132">
        <f>S155/U155</f>
        <v>0.224396925259856</v>
      </c>
      <c r="X155" s="10">
        <v>22.4397</v>
      </c>
      <c r="Y155" s="115"/>
      <c r="Z155" s="53"/>
      <c r="AA155" s="11"/>
      <c r="AB155" s="11"/>
      <c r="AC155" s="11"/>
      <c r="AD155" s="11"/>
      <c r="AE155" s="11"/>
      <c r="AF155" s="11"/>
      <c r="AG155" s="11"/>
      <c r="AH155" s="11"/>
    </row>
    <row r="156" ht="15" customHeight="1">
      <c r="A156" t="s" s="6">
        <v>624</v>
      </c>
      <c r="B156" t="s" s="6">
        <v>18</v>
      </c>
      <c r="C156" s="7">
        <v>15.16</v>
      </c>
      <c r="D156" s="7">
        <v>0</v>
      </c>
      <c r="E156" s="7">
        <v>15.16</v>
      </c>
      <c r="F156" s="7">
        <v>15.16</v>
      </c>
      <c r="G156" s="7">
        <v>15.16</v>
      </c>
      <c r="H156" s="7">
        <f>(1-W156)*C156+W156*E156</f>
        <v>15.16</v>
      </c>
      <c r="I156" s="8">
        <f>IF(H156&lt;16.28,N156,0)</f>
        <v>1710490414</v>
      </c>
      <c r="J156" s="131">
        <f>H156*N156/1000</f>
        <v>25931034.67624</v>
      </c>
      <c r="K156" s="8">
        <f>IF(H156&lt;16.28,S156,0)</f>
        <v>411073246</v>
      </c>
      <c r="L156" s="131">
        <f>H156*S156/1000</f>
        <v>6231870.40936</v>
      </c>
      <c r="M156" s="8">
        <f>IF(C156=E156,0,1)</f>
        <v>0</v>
      </c>
      <c r="N156" s="9">
        <v>1710490414</v>
      </c>
      <c r="O156" s="9">
        <f>N156*C156/1000</f>
        <v>25931034.67624</v>
      </c>
      <c r="P156" s="9">
        <v>94828709</v>
      </c>
      <c r="Q156" s="9">
        <v>174969507</v>
      </c>
      <c r="R156" s="9">
        <v>141275030</v>
      </c>
      <c r="S156" s="9">
        <f>P156+Q156+R156</f>
        <v>411073246</v>
      </c>
      <c r="T156" s="47">
        <f>S156*E156/1000</f>
        <v>6231870.40936</v>
      </c>
      <c r="U156" s="9">
        <v>2121563660</v>
      </c>
      <c r="V156" s="10">
        <v>80.624</v>
      </c>
      <c r="W156" s="132">
        <f>S156/U156</f>
        <v>0.193759562227796</v>
      </c>
      <c r="X156" s="10">
        <v>19.376</v>
      </c>
      <c r="Y156" s="115"/>
      <c r="Z156" s="53"/>
      <c r="AA156" s="11"/>
      <c r="AB156" s="11"/>
      <c r="AC156" s="11"/>
      <c r="AD156" s="11"/>
      <c r="AE156" s="11"/>
      <c r="AF156" s="11"/>
      <c r="AG156" s="11"/>
      <c r="AH156" s="11"/>
    </row>
    <row r="157" ht="15" customHeight="1">
      <c r="A157" t="s" s="6">
        <v>392</v>
      </c>
      <c r="B157" t="s" s="6">
        <v>18</v>
      </c>
      <c r="C157" s="7">
        <v>15.11</v>
      </c>
      <c r="D157" s="7">
        <v>0</v>
      </c>
      <c r="E157" s="7">
        <v>15.11</v>
      </c>
      <c r="F157" s="7">
        <v>15.11</v>
      </c>
      <c r="G157" s="7">
        <v>15.11</v>
      </c>
      <c r="H157" s="7">
        <f>(1-W157)*C157+W157*E157</f>
        <v>15.11</v>
      </c>
      <c r="I157" s="8">
        <f>IF(H157&lt;16.28,N157,0)</f>
        <v>334659015</v>
      </c>
      <c r="J157" s="131">
        <f>H157*N157/1000</f>
        <v>5056697.71665</v>
      </c>
      <c r="K157" s="8">
        <f>IF(H157&lt;16.28,S157,0)</f>
        <v>27969711</v>
      </c>
      <c r="L157" s="131">
        <f>H157*S157/1000</f>
        <v>422622.33321</v>
      </c>
      <c r="M157" s="8">
        <f>IF(C157=E157,0,1)</f>
        <v>0</v>
      </c>
      <c r="N157" s="9">
        <v>334659015</v>
      </c>
      <c r="O157" s="9">
        <f>N157*C157/1000</f>
        <v>5056697.71665</v>
      </c>
      <c r="P157" s="9">
        <v>5269599</v>
      </c>
      <c r="Q157" s="9">
        <v>2325350</v>
      </c>
      <c r="R157" s="9">
        <v>20374762</v>
      </c>
      <c r="S157" s="9">
        <f>P157+Q157+R157</f>
        <v>27969711</v>
      </c>
      <c r="T157" s="47">
        <f>S157*E157/1000</f>
        <v>422622.33321</v>
      </c>
      <c r="U157" s="9">
        <v>362628726</v>
      </c>
      <c r="V157" s="10">
        <v>92.28700000000001</v>
      </c>
      <c r="W157" s="132">
        <f>S157/U157</f>
        <v>0.0771304339524387</v>
      </c>
      <c r="X157" s="10">
        <v>7.713</v>
      </c>
      <c r="Y157" s="115"/>
      <c r="Z157" s="53"/>
      <c r="AA157" s="11"/>
      <c r="AB157" s="11"/>
      <c r="AC157" s="11"/>
      <c r="AD157" s="11"/>
      <c r="AE157" s="11"/>
      <c r="AF157" s="11"/>
      <c r="AG157" s="11"/>
      <c r="AH157" s="11"/>
    </row>
    <row r="158" ht="15" customHeight="1">
      <c r="A158" t="s" s="6">
        <v>702</v>
      </c>
      <c r="B158" t="s" s="6">
        <v>18</v>
      </c>
      <c r="C158" s="7">
        <v>15.11</v>
      </c>
      <c r="D158" s="7">
        <v>0</v>
      </c>
      <c r="E158" s="7">
        <v>15.11</v>
      </c>
      <c r="F158" s="7">
        <v>15.11</v>
      </c>
      <c r="G158" s="7">
        <v>15.11</v>
      </c>
      <c r="H158" s="7">
        <f>(1-W158)*C158+W158*E158</f>
        <v>15.11</v>
      </c>
      <c r="I158" s="8">
        <f>IF(H158&lt;16.28,N158,0)</f>
        <v>825714959</v>
      </c>
      <c r="J158" s="131">
        <f>H158*N158/1000</f>
        <v>12476553.03049</v>
      </c>
      <c r="K158" s="8">
        <f>IF(H158&lt;16.28,S158,0)</f>
        <v>85317987</v>
      </c>
      <c r="L158" s="131">
        <f>H158*S158/1000</f>
        <v>1289154.78357</v>
      </c>
      <c r="M158" s="8">
        <f>IF(C158=E158,0,1)</f>
        <v>0</v>
      </c>
      <c r="N158" s="9">
        <v>825714959</v>
      </c>
      <c r="O158" s="9">
        <f>N158*C158/1000</f>
        <v>12476553.03049</v>
      </c>
      <c r="P158" s="9">
        <v>39953736</v>
      </c>
      <c r="Q158" s="9">
        <v>14390200</v>
      </c>
      <c r="R158" s="9">
        <v>30974051</v>
      </c>
      <c r="S158" s="9">
        <f>P158+Q158+R158</f>
        <v>85317987</v>
      </c>
      <c r="T158" s="47">
        <f>S158*E158/1000</f>
        <v>1289154.78357</v>
      </c>
      <c r="U158" s="9">
        <v>911032946</v>
      </c>
      <c r="V158" s="10">
        <v>90.63500000000001</v>
      </c>
      <c r="W158" s="132">
        <f>S158/U158</f>
        <v>0.09364972735025549</v>
      </c>
      <c r="X158" s="10">
        <v>9.365</v>
      </c>
      <c r="Y158" s="115"/>
      <c r="Z158" s="53"/>
      <c r="AA158" s="11"/>
      <c r="AB158" s="11"/>
      <c r="AC158" s="11"/>
      <c r="AD158" s="11"/>
      <c r="AE158" s="11"/>
      <c r="AF158" s="11"/>
      <c r="AG158" s="11"/>
      <c r="AH158" s="11"/>
    </row>
    <row r="159" ht="15" customHeight="1">
      <c r="A159" t="s" s="6">
        <v>262</v>
      </c>
      <c r="B159" t="s" s="6">
        <v>18</v>
      </c>
      <c r="C159" s="7">
        <v>15.09</v>
      </c>
      <c r="D159" s="7">
        <v>0</v>
      </c>
      <c r="E159" s="7">
        <v>15.09</v>
      </c>
      <c r="F159" s="7">
        <v>15.09</v>
      </c>
      <c r="G159" s="7">
        <v>15.09</v>
      </c>
      <c r="H159" s="7">
        <f>(1-W159)*C159+W159*E159</f>
        <v>15.09</v>
      </c>
      <c r="I159" s="8">
        <f>IF(H159&lt;16.28,N159,0)</f>
        <v>1537498512</v>
      </c>
      <c r="J159" s="131">
        <f>H159*N159/1000</f>
        <v>23200852.54608</v>
      </c>
      <c r="K159" s="8">
        <f>IF(H159&lt;16.28,S159,0)</f>
        <v>126126688</v>
      </c>
      <c r="L159" s="131">
        <f>H159*S159/1000</f>
        <v>1903251.72192</v>
      </c>
      <c r="M159" s="8">
        <f>IF(C159=E159,0,1)</f>
        <v>0</v>
      </c>
      <c r="N159" s="9">
        <v>1537498512</v>
      </c>
      <c r="O159" s="9">
        <f>N159*C159/1000</f>
        <v>23200852.54608</v>
      </c>
      <c r="P159" s="9">
        <v>69855928</v>
      </c>
      <c r="Q159" s="9">
        <v>21615400</v>
      </c>
      <c r="R159" s="9">
        <v>34655360</v>
      </c>
      <c r="S159" s="9">
        <f>P159+Q159+R159</f>
        <v>126126688</v>
      </c>
      <c r="T159" s="47">
        <f>S159*E159/1000</f>
        <v>1903251.72192</v>
      </c>
      <c r="U159" s="9">
        <v>1663625200</v>
      </c>
      <c r="V159" s="10">
        <v>92.4186</v>
      </c>
      <c r="W159" s="132">
        <f>S159/U159</f>
        <v>0.075814364918252</v>
      </c>
      <c r="X159" s="10">
        <v>7.5814</v>
      </c>
      <c r="Y159" s="115"/>
      <c r="Z159" s="53"/>
      <c r="AA159" s="11"/>
      <c r="AB159" s="11"/>
      <c r="AC159" s="11"/>
      <c r="AD159" s="11"/>
      <c r="AE159" s="11"/>
      <c r="AF159" s="11"/>
      <c r="AG159" s="11"/>
      <c r="AH159" s="11"/>
    </row>
    <row r="160" ht="15" customHeight="1">
      <c r="A160" t="s" s="6">
        <v>568</v>
      </c>
      <c r="B160" t="s" s="6">
        <v>18</v>
      </c>
      <c r="C160" s="7">
        <v>15.07</v>
      </c>
      <c r="D160" s="7">
        <v>0</v>
      </c>
      <c r="E160" s="7">
        <v>15.07</v>
      </c>
      <c r="F160" s="7">
        <v>15.07</v>
      </c>
      <c r="G160" s="7">
        <v>15.07</v>
      </c>
      <c r="H160" s="7">
        <f>(1-W160)*C160+W160*E160</f>
        <v>15.07</v>
      </c>
      <c r="I160" s="8">
        <f>IF(H160&lt;16.28,N160,0)</f>
        <v>845724270</v>
      </c>
      <c r="J160" s="131">
        <f>H160*N160/1000</f>
        <v>12745064.7489</v>
      </c>
      <c r="K160" s="8">
        <f>IF(H160&lt;16.28,S160,0)</f>
        <v>54432008</v>
      </c>
      <c r="L160" s="131">
        <f>H160*S160/1000</f>
        <v>820290.3605599999</v>
      </c>
      <c r="M160" s="8">
        <f>IF(C160=E160,0,1)</f>
        <v>0</v>
      </c>
      <c r="N160" s="9">
        <v>845724270</v>
      </c>
      <c r="O160" s="9">
        <f>N160*C160/1000</f>
        <v>12745064.7489</v>
      </c>
      <c r="P160" s="9">
        <v>28031430</v>
      </c>
      <c r="Q160" s="9">
        <v>6492300</v>
      </c>
      <c r="R160" s="9">
        <v>19908278</v>
      </c>
      <c r="S160" s="9">
        <f>P160+Q160+R160</f>
        <v>54432008</v>
      </c>
      <c r="T160" s="47">
        <f>S160*E160/1000</f>
        <v>820290.3605599999</v>
      </c>
      <c r="U160" s="9">
        <v>900156278</v>
      </c>
      <c r="V160" s="10">
        <v>93.953</v>
      </c>
      <c r="W160" s="132">
        <f>S160/U160</f>
        <v>0.0604695088289991</v>
      </c>
      <c r="X160" s="10">
        <v>6.047</v>
      </c>
      <c r="Y160" s="115"/>
      <c r="Z160" s="53"/>
      <c r="AA160" s="11"/>
      <c r="AB160" s="11"/>
      <c r="AC160" s="11"/>
      <c r="AD160" s="11"/>
      <c r="AE160" s="11"/>
      <c r="AF160" s="11"/>
      <c r="AG160" s="11"/>
      <c r="AH160" s="11"/>
    </row>
    <row r="161" ht="15" customHeight="1">
      <c r="A161" t="s" s="6">
        <v>388</v>
      </c>
      <c r="B161" t="s" s="6">
        <v>18</v>
      </c>
      <c r="C161" s="7">
        <v>15</v>
      </c>
      <c r="D161" s="7">
        <v>0</v>
      </c>
      <c r="E161" s="7">
        <v>15</v>
      </c>
      <c r="F161" s="7">
        <v>15</v>
      </c>
      <c r="G161" s="7">
        <v>15</v>
      </c>
      <c r="H161" s="7">
        <f>(1-W161)*C161+W161*E161</f>
        <v>15</v>
      </c>
      <c r="I161" s="8">
        <f>IF(H161&lt;16.28,N161,0)</f>
        <v>1547374572</v>
      </c>
      <c r="J161" s="131">
        <f>H161*N161/1000</f>
        <v>23210618.58</v>
      </c>
      <c r="K161" s="8">
        <f>IF(H161&lt;16.28,S161,0)</f>
        <v>463266003</v>
      </c>
      <c r="L161" s="131">
        <f>H161*S161/1000</f>
        <v>6948990.045</v>
      </c>
      <c r="M161" s="8">
        <f>IF(C161=E161,0,1)</f>
        <v>0</v>
      </c>
      <c r="N161" s="9">
        <v>1547374572</v>
      </c>
      <c r="O161" s="9">
        <f>N161*C161/1000</f>
        <v>23210618.58</v>
      </c>
      <c r="P161" s="9">
        <v>212090219</v>
      </c>
      <c r="Q161" s="9">
        <v>85948022</v>
      </c>
      <c r="R161" s="9">
        <v>165227762</v>
      </c>
      <c r="S161" s="9">
        <f>P161+Q161+R161</f>
        <v>463266003</v>
      </c>
      <c r="T161" s="47">
        <f>S161*E161/1000</f>
        <v>6948990.045</v>
      </c>
      <c r="U161" s="9">
        <v>2010640575</v>
      </c>
      <c r="V161" s="10">
        <v>76.9593</v>
      </c>
      <c r="W161" s="132">
        <f>S161/U161</f>
        <v>0.23040716911823</v>
      </c>
      <c r="X161" s="10">
        <v>23.0407</v>
      </c>
      <c r="Y161" s="115"/>
      <c r="Z161" s="53"/>
      <c r="AA161" s="11"/>
      <c r="AB161" s="11"/>
      <c r="AC161" s="11"/>
      <c r="AD161" s="11"/>
      <c r="AE161" s="11"/>
      <c r="AF161" s="11"/>
      <c r="AG161" s="11"/>
      <c r="AH161" s="11"/>
    </row>
    <row r="162" ht="15" customHeight="1">
      <c r="A162" t="s" s="6">
        <v>442</v>
      </c>
      <c r="B162" t="s" s="6">
        <v>18</v>
      </c>
      <c r="C162" s="7">
        <v>15</v>
      </c>
      <c r="D162" s="7">
        <v>0</v>
      </c>
      <c r="E162" s="7">
        <v>15</v>
      </c>
      <c r="F162" s="7">
        <v>15</v>
      </c>
      <c r="G162" s="7">
        <v>15</v>
      </c>
      <c r="H162" s="7">
        <f>(1-W162)*C162+W162*E162</f>
        <v>15</v>
      </c>
      <c r="I162" s="8">
        <f>IF(H162&lt;16.28,N162,0)</f>
        <v>3327247188</v>
      </c>
      <c r="J162" s="131">
        <f>H162*N162/1000</f>
        <v>49908707.82</v>
      </c>
      <c r="K162" s="8">
        <f>IF(H162&lt;16.28,S162,0)</f>
        <v>486753372</v>
      </c>
      <c r="L162" s="131">
        <f>H162*S162/1000</f>
        <v>7301300.58</v>
      </c>
      <c r="M162" s="8">
        <f>IF(C162=E162,0,1)</f>
        <v>0</v>
      </c>
      <c r="N162" s="9">
        <v>3327247188</v>
      </c>
      <c r="O162" s="9">
        <f>N162*C162/1000</f>
        <v>49908707.82</v>
      </c>
      <c r="P162" s="9">
        <v>253498812</v>
      </c>
      <c r="Q162" s="9">
        <v>165721700</v>
      </c>
      <c r="R162" s="9">
        <v>67532860</v>
      </c>
      <c r="S162" s="9">
        <f>P162+Q162+R162</f>
        <v>486753372</v>
      </c>
      <c r="T162" s="47">
        <f>S162*E162/1000</f>
        <v>7301300.58</v>
      </c>
      <c r="U162" s="9">
        <v>3814000560</v>
      </c>
      <c r="V162" s="10">
        <v>87.2377</v>
      </c>
      <c r="W162" s="132">
        <f>S162/U162</f>
        <v>0.127622784617525</v>
      </c>
      <c r="X162" s="10">
        <v>12.7623</v>
      </c>
      <c r="Y162" s="115"/>
      <c r="Z162" s="53"/>
      <c r="AA162" s="11"/>
      <c r="AB162" s="11"/>
      <c r="AC162" s="11"/>
      <c r="AD162" s="11"/>
      <c r="AE162" s="11"/>
      <c r="AF162" s="11"/>
      <c r="AG162" s="11"/>
      <c r="AH162" s="11"/>
    </row>
    <row r="163" ht="15" customHeight="1">
      <c r="A163" t="s" s="6">
        <v>618</v>
      </c>
      <c r="B163" t="s" s="6">
        <v>18</v>
      </c>
      <c r="C163" s="7">
        <v>14.94</v>
      </c>
      <c r="D163" s="7">
        <v>0</v>
      </c>
      <c r="E163" s="7">
        <v>14.94</v>
      </c>
      <c r="F163" s="7">
        <v>14.94</v>
      </c>
      <c r="G163" s="7">
        <v>14.94</v>
      </c>
      <c r="H163" s="7">
        <f>(1-W163)*C163+W163*E163</f>
        <v>14.94</v>
      </c>
      <c r="I163" s="8">
        <f>IF(H163&lt;16.28,N163,0)</f>
        <v>1795130147</v>
      </c>
      <c r="J163" s="131">
        <f>H163*N163/1000</f>
        <v>26819244.39618</v>
      </c>
      <c r="K163" s="8">
        <f>IF(H163&lt;16.28,S163,0)</f>
        <v>241125939</v>
      </c>
      <c r="L163" s="131">
        <f>H163*S163/1000</f>
        <v>3602421.52866</v>
      </c>
      <c r="M163" s="8">
        <f>IF(C163=E163,0,1)</f>
        <v>0</v>
      </c>
      <c r="N163" s="9">
        <v>1795130147</v>
      </c>
      <c r="O163" s="9">
        <f>N163*C163/1000</f>
        <v>26819244.39618</v>
      </c>
      <c r="P163" s="9">
        <v>123576557</v>
      </c>
      <c r="Q163" s="9">
        <v>67961380</v>
      </c>
      <c r="R163" s="9">
        <v>49588002</v>
      </c>
      <c r="S163" s="9">
        <f>P163+Q163+R163</f>
        <v>241125939</v>
      </c>
      <c r="T163" s="47">
        <f>S163*E163/1000</f>
        <v>3602421.52866</v>
      </c>
      <c r="U163" s="9">
        <v>2036256086</v>
      </c>
      <c r="V163" s="10">
        <v>88.1584</v>
      </c>
      <c r="W163" s="132">
        <f>S163/U163</f>
        <v>0.118416313477381</v>
      </c>
      <c r="X163" s="10">
        <v>11.8416</v>
      </c>
      <c r="Y163" s="115"/>
      <c r="Z163" s="53"/>
      <c r="AA163" s="11"/>
      <c r="AB163" s="11"/>
      <c r="AC163" s="11"/>
      <c r="AD163" s="11"/>
      <c r="AE163" s="11"/>
      <c r="AF163" s="11"/>
      <c r="AG163" s="11"/>
      <c r="AH163" s="11"/>
    </row>
    <row r="164" ht="15" customHeight="1">
      <c r="A164" t="s" s="6">
        <v>330</v>
      </c>
      <c r="B164" t="s" s="6">
        <v>18</v>
      </c>
      <c r="C164" s="7">
        <v>14.93</v>
      </c>
      <c r="D164" s="7">
        <v>0</v>
      </c>
      <c r="E164" s="7">
        <v>20.77</v>
      </c>
      <c r="F164" s="7">
        <v>20.77</v>
      </c>
      <c r="G164" s="7">
        <v>20.77</v>
      </c>
      <c r="H164" s="7">
        <f>(1-W164)*C164+W164*E164</f>
        <v>15.1480823383051</v>
      </c>
      <c r="I164" s="8">
        <f>IF(H164&lt;16.28,N164,0)</f>
        <v>2254863838</v>
      </c>
      <c r="J164" s="131">
        <f>H164*N164/1000</f>
        <v>34156863.0796907</v>
      </c>
      <c r="K164" s="8">
        <f>IF(H164&lt;16.28,S164,0)</f>
        <v>87469438</v>
      </c>
      <c r="L164" s="131">
        <f>H164*S164/1000</f>
        <v>1324994.24890927</v>
      </c>
      <c r="M164" s="8">
        <f>IF(C164=E164,0,1)</f>
        <v>1</v>
      </c>
      <c r="N164" s="9">
        <v>2254863838</v>
      </c>
      <c r="O164" s="9">
        <f>N164*C164/1000</f>
        <v>33665117.10134</v>
      </c>
      <c r="P164" s="9">
        <v>39849419</v>
      </c>
      <c r="Q164" s="9">
        <v>3566269</v>
      </c>
      <c r="R164" s="9">
        <v>44053750</v>
      </c>
      <c r="S164" s="9">
        <f>P164+Q164+R164</f>
        <v>87469438</v>
      </c>
      <c r="T164" s="47">
        <f>S164*E164/1000</f>
        <v>1816740.22726</v>
      </c>
      <c r="U164" s="9">
        <v>2342333276</v>
      </c>
      <c r="V164" s="10">
        <v>96.2657</v>
      </c>
      <c r="W164" s="132">
        <f>S164/U164</f>
        <v>0.037342866148139</v>
      </c>
      <c r="X164" s="10">
        <v>3.7343</v>
      </c>
      <c r="Y164" s="115"/>
      <c r="Z164" s="53"/>
      <c r="AA164" s="11"/>
      <c r="AB164" s="11"/>
      <c r="AC164" s="11"/>
      <c r="AD164" s="11"/>
      <c r="AE164" s="11"/>
      <c r="AF164" s="11"/>
      <c r="AG164" s="11"/>
      <c r="AH164" s="11"/>
    </row>
    <row r="165" ht="15" customHeight="1">
      <c r="A165" t="s" s="6">
        <v>144</v>
      </c>
      <c r="B165" t="s" s="6">
        <v>18</v>
      </c>
      <c r="C165" s="7">
        <v>14.91</v>
      </c>
      <c r="D165" s="7">
        <v>0</v>
      </c>
      <c r="E165" s="7">
        <v>25.06</v>
      </c>
      <c r="F165" s="7">
        <v>25.06</v>
      </c>
      <c r="G165" s="7">
        <v>25.06</v>
      </c>
      <c r="H165" s="7">
        <f>(1-W165)*C165+W165*E165</f>
        <v>16.7074276252458</v>
      </c>
      <c r="I165" s="8">
        <f>IF(H165&lt;16.28,N165,0)</f>
        <v>0</v>
      </c>
      <c r="J165" s="131">
        <f>H165*N165/1000</f>
        <v>24568748.6851004</v>
      </c>
      <c r="K165" s="8">
        <f>IF(H165&lt;16.28,S165,0)</f>
        <v>0</v>
      </c>
      <c r="L165" s="131">
        <f>H165*S165/1000</f>
        <v>5287059.55757965</v>
      </c>
      <c r="M165" s="8">
        <f>IF(C165=E165,0,1)</f>
        <v>1</v>
      </c>
      <c r="N165" s="9">
        <v>1470528512</v>
      </c>
      <c r="O165" s="9">
        <f>N165*C165/1000</f>
        <v>21925580.11392</v>
      </c>
      <c r="P165" s="9">
        <v>79394780</v>
      </c>
      <c r="Q165" s="9">
        <v>102999925</v>
      </c>
      <c r="R165" s="9">
        <v>134054941</v>
      </c>
      <c r="S165" s="9">
        <f>P165+Q165+R165</f>
        <v>316449646</v>
      </c>
      <c r="T165" s="47">
        <f>S165*E165/1000</f>
        <v>7930228.12876</v>
      </c>
      <c r="U165" s="9">
        <v>1786978158</v>
      </c>
      <c r="V165" s="10">
        <v>82.2914</v>
      </c>
      <c r="W165" s="132">
        <f>S165/U165</f>
        <v>0.177086465541455</v>
      </c>
      <c r="X165" s="10">
        <v>17.7086</v>
      </c>
      <c r="Y165" s="115"/>
      <c r="Z165" s="53"/>
      <c r="AA165" s="11"/>
      <c r="AB165" s="11"/>
      <c r="AC165" s="11"/>
      <c r="AD165" s="11"/>
      <c r="AE165" s="11"/>
      <c r="AF165" s="11"/>
      <c r="AG165" s="11"/>
      <c r="AH165" s="11"/>
    </row>
    <row r="166" ht="15" customHeight="1">
      <c r="A166" t="s" s="6">
        <v>242</v>
      </c>
      <c r="B166" t="s" s="6">
        <v>18</v>
      </c>
      <c r="C166" s="7">
        <v>14.86</v>
      </c>
      <c r="D166" s="7">
        <v>0</v>
      </c>
      <c r="E166" s="7">
        <v>14.86</v>
      </c>
      <c r="F166" s="7">
        <v>14.86</v>
      </c>
      <c r="G166" s="7">
        <v>14.86</v>
      </c>
      <c r="H166" s="7">
        <f>(1-W166)*C166+W166*E166</f>
        <v>14.86</v>
      </c>
      <c r="I166" s="8">
        <f>IF(H166&lt;16.28,N166,0)</f>
        <v>1349084781</v>
      </c>
      <c r="J166" s="131">
        <f>H166*N166/1000</f>
        <v>20047399.84566</v>
      </c>
      <c r="K166" s="8">
        <f>IF(H166&lt;16.28,S166,0)</f>
        <v>342364701</v>
      </c>
      <c r="L166" s="131">
        <f>H166*S166/1000</f>
        <v>5087539.45686</v>
      </c>
      <c r="M166" s="8">
        <f>IF(C166=E166,0,1)</f>
        <v>0</v>
      </c>
      <c r="N166" s="9">
        <v>1349084781</v>
      </c>
      <c r="O166" s="9">
        <f>N166*C166/1000</f>
        <v>20047399.84566</v>
      </c>
      <c r="P166" s="9">
        <v>266743811</v>
      </c>
      <c r="Q166" s="9">
        <v>14365300</v>
      </c>
      <c r="R166" s="9">
        <v>61255590</v>
      </c>
      <c r="S166" s="9">
        <f>P166+Q166+R166</f>
        <v>342364701</v>
      </c>
      <c r="T166" s="47">
        <f>S166*E166/1000</f>
        <v>5087539.45686</v>
      </c>
      <c r="U166" s="9">
        <v>1691449482</v>
      </c>
      <c r="V166" s="10">
        <v>79.7591</v>
      </c>
      <c r="W166" s="132">
        <f>S166/U166</f>
        <v>0.202409060775012</v>
      </c>
      <c r="X166" s="10">
        <v>20.2409</v>
      </c>
      <c r="Y166" s="115"/>
      <c r="Z166" s="53"/>
      <c r="AA166" s="11"/>
      <c r="AB166" s="11"/>
      <c r="AC166" s="11"/>
      <c r="AD166" s="11"/>
      <c r="AE166" s="11"/>
      <c r="AF166" s="11"/>
      <c r="AG166" s="11"/>
      <c r="AH166" s="11"/>
    </row>
    <row r="167" ht="15" customHeight="1">
      <c r="A167" t="s" s="6">
        <v>440</v>
      </c>
      <c r="B167" t="s" s="6">
        <v>18</v>
      </c>
      <c r="C167" s="7">
        <v>14.86</v>
      </c>
      <c r="D167" s="7">
        <v>0</v>
      </c>
      <c r="E167" s="7">
        <v>14.86</v>
      </c>
      <c r="F167" s="7">
        <v>14.86</v>
      </c>
      <c r="G167" s="7">
        <v>14.86</v>
      </c>
      <c r="H167" s="7">
        <f>(1-W167)*C167+W167*E167</f>
        <v>14.86</v>
      </c>
      <c r="I167" s="8">
        <f>IF(H167&lt;16.28,N167,0)</f>
        <v>450466617</v>
      </c>
      <c r="J167" s="131">
        <f>H167*N167/1000</f>
        <v>6693933.92862</v>
      </c>
      <c r="K167" s="8">
        <f>IF(H167&lt;16.28,S167,0)</f>
        <v>66882405</v>
      </c>
      <c r="L167" s="131">
        <f>H167*S167/1000</f>
        <v>993872.5383</v>
      </c>
      <c r="M167" s="8">
        <f>IF(C167=E167,0,1)</f>
        <v>0</v>
      </c>
      <c r="N167" s="9">
        <v>450466617</v>
      </c>
      <c r="O167" s="9">
        <f>N167*C167/1000</f>
        <v>6693933.92862</v>
      </c>
      <c r="P167" s="9">
        <v>17283764</v>
      </c>
      <c r="Q167" s="9">
        <v>14749220</v>
      </c>
      <c r="R167" s="9">
        <v>34849421</v>
      </c>
      <c r="S167" s="9">
        <f>P167+Q167+R167</f>
        <v>66882405</v>
      </c>
      <c r="T167" s="47">
        <f>S167*E167/1000</f>
        <v>993872.5383</v>
      </c>
      <c r="U167" s="9">
        <v>517349022</v>
      </c>
      <c r="V167" s="10">
        <v>87.07210000000001</v>
      </c>
      <c r="W167" s="132">
        <f>S167/U167</f>
        <v>0.129279078834327</v>
      </c>
      <c r="X167" s="10">
        <v>12.9279</v>
      </c>
      <c r="Y167" s="115"/>
      <c r="Z167" s="53"/>
      <c r="AA167" s="11"/>
      <c r="AB167" s="11"/>
      <c r="AC167" s="11"/>
      <c r="AD167" s="11"/>
      <c r="AE167" s="11"/>
      <c r="AF167" s="11"/>
      <c r="AG167" s="11"/>
      <c r="AH167" s="11"/>
    </row>
    <row r="168" ht="15" customHeight="1">
      <c r="A168" t="s" s="6">
        <v>642</v>
      </c>
      <c r="B168" t="s" s="6">
        <v>18</v>
      </c>
      <c r="C168" s="7">
        <v>14.84</v>
      </c>
      <c r="D168" s="7">
        <v>0</v>
      </c>
      <c r="E168" s="7">
        <v>14.84</v>
      </c>
      <c r="F168" s="7">
        <v>14.84</v>
      </c>
      <c r="G168" s="7">
        <v>14.84</v>
      </c>
      <c r="H168" s="7">
        <f>(1-W168)*C168+W168*E168</f>
        <v>14.84</v>
      </c>
      <c r="I168" s="8">
        <f>IF(H168&lt;16.28,N168,0)</f>
        <v>89305800</v>
      </c>
      <c r="J168" s="131">
        <f>H168*N168/1000</f>
        <v>1325298.072</v>
      </c>
      <c r="K168" s="8">
        <f>IF(H168&lt;16.28,S168,0)</f>
        <v>5875547</v>
      </c>
      <c r="L168" s="131">
        <f>H168*S168/1000</f>
        <v>87193.11748</v>
      </c>
      <c r="M168" s="8">
        <f>IF(C168=E168,0,1)</f>
        <v>0</v>
      </c>
      <c r="N168" s="9">
        <v>89305800</v>
      </c>
      <c r="O168" s="9">
        <f>N168*C168/1000</f>
        <v>1325298.072</v>
      </c>
      <c r="P168" s="9">
        <v>2751170</v>
      </c>
      <c r="Q168" s="9">
        <v>284500</v>
      </c>
      <c r="R168" s="9">
        <v>2839877</v>
      </c>
      <c r="S168" s="9">
        <f>P168+Q168+R168</f>
        <v>5875547</v>
      </c>
      <c r="T168" s="47">
        <f>S168*E168/1000</f>
        <v>87193.11748</v>
      </c>
      <c r="U168" s="9">
        <v>95181347</v>
      </c>
      <c r="V168" s="10">
        <v>93.827</v>
      </c>
      <c r="W168" s="132">
        <f>S168/U168</f>
        <v>0.0617300257370806</v>
      </c>
      <c r="X168" s="10">
        <v>6.173</v>
      </c>
      <c r="Y168" s="115"/>
      <c r="Z168" s="53"/>
      <c r="AA168" s="11"/>
      <c r="AB168" s="11"/>
      <c r="AC168" s="11"/>
      <c r="AD168" s="11"/>
      <c r="AE168" s="11"/>
      <c r="AF168" s="11"/>
      <c r="AG168" s="11"/>
      <c r="AH168" s="11"/>
    </row>
    <row r="169" ht="15" customHeight="1">
      <c r="A169" t="s" s="6">
        <v>506</v>
      </c>
      <c r="B169" t="s" s="6">
        <v>18</v>
      </c>
      <c r="C169" s="7">
        <v>14.83</v>
      </c>
      <c r="D169" s="7">
        <v>0</v>
      </c>
      <c r="E169" s="7">
        <v>20.29</v>
      </c>
      <c r="F169" s="7">
        <v>20.29</v>
      </c>
      <c r="G169" s="7">
        <v>20.29</v>
      </c>
      <c r="H169" s="7">
        <f>(1-W169)*C169+W169*E169</f>
        <v>16.1015455979232</v>
      </c>
      <c r="I169" s="8">
        <f>IF(H169&lt;16.28,N169,0)</f>
        <v>1943888758</v>
      </c>
      <c r="J169" s="131">
        <f>H169*N169/1000</f>
        <v>31299613.4742273</v>
      </c>
      <c r="K169" s="8">
        <f>IF(H169&lt;16.28,S169,0)</f>
        <v>590132530</v>
      </c>
      <c r="L169" s="131">
        <f>H169*S169/1000</f>
        <v>9502045.84061278</v>
      </c>
      <c r="M169" s="8">
        <f>IF(C169=E169,0,1)</f>
        <v>1</v>
      </c>
      <c r="N169" s="9">
        <v>1943888758</v>
      </c>
      <c r="O169" s="9">
        <f>N169*C169/1000</f>
        <v>28827870.28114</v>
      </c>
      <c r="P169" s="9">
        <v>423273370</v>
      </c>
      <c r="Q169" s="9">
        <v>125419400</v>
      </c>
      <c r="R169" s="9">
        <v>41439760</v>
      </c>
      <c r="S169" s="9">
        <f>P169+Q169+R169</f>
        <v>590132530</v>
      </c>
      <c r="T169" s="47">
        <f>S169*E169/1000</f>
        <v>11973789.0337</v>
      </c>
      <c r="U169" s="9">
        <v>2534021288</v>
      </c>
      <c r="V169" s="10">
        <v>76.7116</v>
      </c>
      <c r="W169" s="132">
        <f>S169/U169</f>
        <v>0.232883809143438</v>
      </c>
      <c r="X169" s="10">
        <v>23.2884</v>
      </c>
      <c r="Y169" s="115"/>
      <c r="Z169" s="53"/>
      <c r="AA169" s="11"/>
      <c r="AB169" s="11"/>
      <c r="AC169" s="11"/>
      <c r="AD169" s="11"/>
      <c r="AE169" s="11"/>
      <c r="AF169" s="11"/>
      <c r="AG169" s="11"/>
      <c r="AH169" s="11"/>
    </row>
    <row r="170" ht="15" customHeight="1">
      <c r="A170" t="s" s="6">
        <v>686</v>
      </c>
      <c r="B170" t="s" s="6">
        <v>18</v>
      </c>
      <c r="C170" s="7">
        <v>14.83</v>
      </c>
      <c r="D170" s="7">
        <v>0</v>
      </c>
      <c r="E170" s="7">
        <v>28.99</v>
      </c>
      <c r="F170" s="7">
        <v>28.99</v>
      </c>
      <c r="G170" s="7">
        <v>28.99</v>
      </c>
      <c r="H170" s="7">
        <f>(1-W170)*C170+W170*E170</f>
        <v>17.0486961625554</v>
      </c>
      <c r="I170" s="8">
        <f>IF(H170&lt;16.28,N170,0)</f>
        <v>0</v>
      </c>
      <c r="J170" s="131">
        <f>H170*N170/1000</f>
        <v>73025764.8599773</v>
      </c>
      <c r="K170" s="8">
        <f>IF(H170&lt;16.28,S170,0)</f>
        <v>0</v>
      </c>
      <c r="L170" s="131">
        <f>H170*S170/1000</f>
        <v>13568198.7886826</v>
      </c>
      <c r="M170" s="8">
        <f>IF(C170=E170,0,1)</f>
        <v>1</v>
      </c>
      <c r="N170" s="9">
        <v>4283363617</v>
      </c>
      <c r="O170" s="9">
        <f>N170*C170/1000</f>
        <v>63522282.44011</v>
      </c>
      <c r="P170" s="9">
        <v>556387365</v>
      </c>
      <c r="Q170" s="9">
        <v>117194550</v>
      </c>
      <c r="R170" s="9">
        <v>122267730</v>
      </c>
      <c r="S170" s="9">
        <f>P170+Q170+R170</f>
        <v>795849645</v>
      </c>
      <c r="T170" s="47">
        <f>S170*E170/1000</f>
        <v>23071681.20855</v>
      </c>
      <c r="U170" s="9">
        <v>5079213262</v>
      </c>
      <c r="V170" s="10">
        <v>84.3312</v>
      </c>
      <c r="W170" s="132">
        <f>S170/U170</f>
        <v>0.156687582101372</v>
      </c>
      <c r="X170" s="10">
        <v>15.6688</v>
      </c>
      <c r="Y170" s="115"/>
      <c r="Z170" s="53"/>
      <c r="AA170" s="11"/>
      <c r="AB170" s="11"/>
      <c r="AC170" s="11"/>
      <c r="AD170" s="11"/>
      <c r="AE170" s="11"/>
      <c r="AF170" s="11"/>
      <c r="AG170" s="11"/>
      <c r="AH170" s="11"/>
    </row>
    <row r="171" ht="15" customHeight="1">
      <c r="A171" t="s" s="6">
        <v>82</v>
      </c>
      <c r="B171" t="s" s="6">
        <v>18</v>
      </c>
      <c r="C171" s="7">
        <v>14.79</v>
      </c>
      <c r="D171" s="7">
        <v>0</v>
      </c>
      <c r="E171" s="7">
        <v>14.79</v>
      </c>
      <c r="F171" s="7">
        <v>14.79</v>
      </c>
      <c r="G171" s="7">
        <v>14.79</v>
      </c>
      <c r="H171" s="7">
        <f>(1-W171)*C171+W171*E171</f>
        <v>14.79</v>
      </c>
      <c r="I171" s="8">
        <f>IF(H171&lt;16.28,N171,0)</f>
        <v>162862960</v>
      </c>
      <c r="J171" s="131">
        <f>H171*N171/1000</f>
        <v>2408743.1784</v>
      </c>
      <c r="K171" s="8">
        <f>IF(H171&lt;16.28,S171,0)</f>
        <v>62538629</v>
      </c>
      <c r="L171" s="131">
        <f>H171*S171/1000</f>
        <v>924946.32291</v>
      </c>
      <c r="M171" s="8">
        <f>IF(C171=E171,0,1)</f>
        <v>0</v>
      </c>
      <c r="N171" s="9">
        <v>162862960</v>
      </c>
      <c r="O171" s="9">
        <f>N171*C171/1000</f>
        <v>2408743.1784</v>
      </c>
      <c r="P171" s="9">
        <v>7572226</v>
      </c>
      <c r="Q171" s="9">
        <v>3668100</v>
      </c>
      <c r="R171" s="9">
        <v>51298303</v>
      </c>
      <c r="S171" s="9">
        <f>P171+Q171+R171</f>
        <v>62538629</v>
      </c>
      <c r="T171" s="47">
        <f>S171*E171/1000</f>
        <v>924946.32291</v>
      </c>
      <c r="U171" s="9">
        <v>225401589</v>
      </c>
      <c r="V171" s="10">
        <v>72.2546</v>
      </c>
      <c r="W171" s="132">
        <f>S171/U171</f>
        <v>0.277454250777265</v>
      </c>
      <c r="X171" s="10">
        <v>27.7454</v>
      </c>
      <c r="Y171" s="115"/>
      <c r="Z171" s="53"/>
      <c r="AA171" s="11"/>
      <c r="AB171" s="11"/>
      <c r="AC171" s="11"/>
      <c r="AD171" s="11"/>
      <c r="AE171" s="11"/>
      <c r="AF171" s="11"/>
      <c r="AG171" s="11"/>
      <c r="AH171" s="11"/>
    </row>
    <row r="172" ht="15" customHeight="1">
      <c r="A172" t="s" s="6">
        <v>150</v>
      </c>
      <c r="B172" t="s" s="6">
        <v>18</v>
      </c>
      <c r="C172" s="7">
        <v>14.76</v>
      </c>
      <c r="D172" s="7">
        <v>0</v>
      </c>
      <c r="E172" s="7">
        <v>14.76</v>
      </c>
      <c r="F172" s="7">
        <v>14.76</v>
      </c>
      <c r="G172" s="7">
        <v>14.76</v>
      </c>
      <c r="H172" s="7">
        <f>(1-W172)*C172+W172*E172</f>
        <v>14.76</v>
      </c>
      <c r="I172" s="8">
        <f>IF(H172&lt;16.28,N172,0)</f>
        <v>6273795195</v>
      </c>
      <c r="J172" s="131">
        <f>H172*N172/1000</f>
        <v>92601217.0782</v>
      </c>
      <c r="K172" s="8">
        <f>IF(H172&lt;16.28,S172,0)</f>
        <v>553086539</v>
      </c>
      <c r="L172" s="131">
        <f>H172*S172/1000</f>
        <v>8163557.31564</v>
      </c>
      <c r="M172" s="8">
        <f>IF(C172=E172,0,1)</f>
        <v>0</v>
      </c>
      <c r="N172" s="9">
        <v>6273795195</v>
      </c>
      <c r="O172" s="9">
        <f>N172*C172/1000</f>
        <v>92601217.0782</v>
      </c>
      <c r="P172" s="9">
        <v>467433969</v>
      </c>
      <c r="Q172" s="9">
        <v>26535600</v>
      </c>
      <c r="R172" s="9">
        <v>59116970</v>
      </c>
      <c r="S172" s="9">
        <f>P172+Q172+R172</f>
        <v>553086539</v>
      </c>
      <c r="T172" s="47">
        <f>S172*E172/1000</f>
        <v>8163557.31564</v>
      </c>
      <c r="U172" s="9">
        <v>6826881734</v>
      </c>
      <c r="V172" s="10">
        <v>91.8984</v>
      </c>
      <c r="W172" s="132">
        <f>S172/U172</f>
        <v>0.08101598365846251</v>
      </c>
      <c r="X172" s="10">
        <v>8.101599999999999</v>
      </c>
      <c r="Y172" s="115"/>
      <c r="Z172" s="53"/>
      <c r="AA172" s="11"/>
      <c r="AB172" s="11"/>
      <c r="AC172" s="11"/>
      <c r="AD172" s="11"/>
      <c r="AE172" s="11"/>
      <c r="AF172" s="11"/>
      <c r="AG172" s="11"/>
      <c r="AH172" s="11"/>
    </row>
    <row r="173" ht="15" customHeight="1">
      <c r="A173" t="s" s="6">
        <v>264</v>
      </c>
      <c r="B173" t="s" s="6">
        <v>18</v>
      </c>
      <c r="C173" s="7">
        <v>14.7</v>
      </c>
      <c r="D173" s="7">
        <v>0</v>
      </c>
      <c r="E173" s="7">
        <v>14.7</v>
      </c>
      <c r="F173" s="7">
        <v>14.7</v>
      </c>
      <c r="G173" s="7">
        <v>14.7</v>
      </c>
      <c r="H173" s="7">
        <f>(1-W173)*C173+W173*E173</f>
        <v>14.7</v>
      </c>
      <c r="I173" s="8">
        <f>IF(H173&lt;16.28,N173,0)</f>
        <v>272713075</v>
      </c>
      <c r="J173" s="131">
        <f>H173*N173/1000</f>
        <v>4008882.2025</v>
      </c>
      <c r="K173" s="8">
        <f>IF(H173&lt;16.28,S173,0)</f>
        <v>27682363</v>
      </c>
      <c r="L173" s="131">
        <f>H173*S173/1000</f>
        <v>406930.7361</v>
      </c>
      <c r="M173" s="8">
        <f>IF(C173=E173,0,1)</f>
        <v>0</v>
      </c>
      <c r="N173" s="9">
        <v>272713075</v>
      </c>
      <c r="O173" s="9">
        <f>N173*C173/1000</f>
        <v>4008882.2025</v>
      </c>
      <c r="P173" s="9">
        <v>14099466</v>
      </c>
      <c r="Q173" s="9">
        <v>2235100</v>
      </c>
      <c r="R173" s="9">
        <v>11347797</v>
      </c>
      <c r="S173" s="9">
        <f>P173+Q173+R173</f>
        <v>27682363</v>
      </c>
      <c r="T173" s="47">
        <f>S173*E173/1000</f>
        <v>406930.7361</v>
      </c>
      <c r="U173" s="9">
        <v>300395438</v>
      </c>
      <c r="V173" s="10">
        <v>90.7847</v>
      </c>
      <c r="W173" s="132">
        <f>S173/U173</f>
        <v>0.0921530739091983</v>
      </c>
      <c r="X173" s="10">
        <v>9.215299999999999</v>
      </c>
      <c r="Y173" s="115"/>
      <c r="Z173" s="53"/>
      <c r="AA173" s="11"/>
      <c r="AB173" s="11"/>
      <c r="AC173" s="11"/>
      <c r="AD173" s="11"/>
      <c r="AE173" s="11"/>
      <c r="AF173" s="11"/>
      <c r="AG173" s="11"/>
      <c r="AH173" s="11"/>
    </row>
    <row r="174" ht="15" customHeight="1">
      <c r="A174" t="s" s="6">
        <v>594</v>
      </c>
      <c r="B174" t="s" s="6">
        <v>18</v>
      </c>
      <c r="C174" s="7">
        <v>14.7</v>
      </c>
      <c r="D174" s="7">
        <v>0</v>
      </c>
      <c r="E174" s="7">
        <v>14.7</v>
      </c>
      <c r="F174" s="7">
        <v>14.7</v>
      </c>
      <c r="G174" s="7">
        <v>14.7</v>
      </c>
      <c r="H174" s="7">
        <f>(1-W174)*C174+W174*E174</f>
        <v>14.7</v>
      </c>
      <c r="I174" s="8">
        <f>IF(H174&lt;16.28,N174,0)</f>
        <v>393762700</v>
      </c>
      <c r="J174" s="131">
        <f>H174*N174/1000</f>
        <v>5788311.69</v>
      </c>
      <c r="K174" s="8">
        <f>IF(H174&lt;16.28,S174,0)</f>
        <v>44954983</v>
      </c>
      <c r="L174" s="131">
        <f>H174*S174/1000</f>
        <v>660838.2500999999</v>
      </c>
      <c r="M174" s="8">
        <f>IF(C174=E174,0,1)</f>
        <v>0</v>
      </c>
      <c r="N174" s="9">
        <v>393762700</v>
      </c>
      <c r="O174" s="9">
        <f>N174*C174/1000</f>
        <v>5788311.69</v>
      </c>
      <c r="P174" s="9">
        <v>25049582</v>
      </c>
      <c r="Q174" s="9">
        <v>6321200</v>
      </c>
      <c r="R174" s="9">
        <v>13584201</v>
      </c>
      <c r="S174" s="9">
        <f>P174+Q174+R174</f>
        <v>44954983</v>
      </c>
      <c r="T174" s="47">
        <f>S174*E174/1000</f>
        <v>660838.2500999999</v>
      </c>
      <c r="U174" s="9">
        <v>438717683</v>
      </c>
      <c r="V174" s="10">
        <v>89.7531</v>
      </c>
      <c r="W174" s="132">
        <f>S174/U174</f>
        <v>0.102469047275671</v>
      </c>
      <c r="X174" s="10">
        <v>10.2469</v>
      </c>
      <c r="Y174" s="115"/>
      <c r="Z174" s="53"/>
      <c r="AA174" s="11"/>
      <c r="AB174" s="11"/>
      <c r="AC174" s="11"/>
      <c r="AD174" s="11"/>
      <c r="AE174" s="11"/>
      <c r="AF174" s="11"/>
      <c r="AG174" s="11"/>
      <c r="AH174" s="11"/>
    </row>
    <row r="175" ht="15" customHeight="1">
      <c r="A175" t="s" s="6">
        <v>524</v>
      </c>
      <c r="B175" t="s" s="6">
        <v>18</v>
      </c>
      <c r="C175" s="7">
        <v>14.62</v>
      </c>
      <c r="D175" s="7">
        <v>14.62</v>
      </c>
      <c r="E175" s="7">
        <v>14.62</v>
      </c>
      <c r="F175" s="7">
        <v>14.62</v>
      </c>
      <c r="G175" s="7">
        <v>14.62</v>
      </c>
      <c r="H175" s="7">
        <f>(1-W175)*C175+W175*E175</f>
        <v>14.62</v>
      </c>
      <c r="I175" s="8">
        <f>IF(H175&lt;16.28,N175,0)</f>
        <v>1097340250</v>
      </c>
      <c r="J175" s="131">
        <f>H175*N175/1000</f>
        <v>16043114.455</v>
      </c>
      <c r="K175" s="8">
        <f>IF(H175&lt;16.28,S175,0)</f>
        <v>175329691</v>
      </c>
      <c r="L175" s="131">
        <f>H175*S175/1000</f>
        <v>2563320.08242</v>
      </c>
      <c r="M175" s="8">
        <f>IF(C175=E175,0,1)</f>
        <v>0</v>
      </c>
      <c r="N175" s="9">
        <v>1097340250</v>
      </c>
      <c r="O175" s="9">
        <f>N175*C175/1000</f>
        <v>16043114.455</v>
      </c>
      <c r="P175" s="9">
        <v>109955420</v>
      </c>
      <c r="Q175" s="9">
        <v>45062930</v>
      </c>
      <c r="R175" s="9">
        <v>20311341</v>
      </c>
      <c r="S175" s="9">
        <f>P175+Q175+R175</f>
        <v>175329691</v>
      </c>
      <c r="T175" s="47">
        <f>S175*E175/1000</f>
        <v>2563320.08242</v>
      </c>
      <c r="U175" s="9">
        <v>1272780341</v>
      </c>
      <c r="V175" s="10">
        <v>86.2247</v>
      </c>
      <c r="W175" s="132">
        <f>S175/U175</f>
        <v>0.137753299098136</v>
      </c>
      <c r="X175" s="10">
        <v>13.7753</v>
      </c>
      <c r="Y175" s="115"/>
      <c r="Z175" s="53"/>
      <c r="AA175" s="11"/>
      <c r="AB175" s="11"/>
      <c r="AC175" s="11"/>
      <c r="AD175" s="11"/>
      <c r="AE175" s="11"/>
      <c r="AF175" s="11"/>
      <c r="AG175" s="11"/>
      <c r="AH175" s="11"/>
    </row>
    <row r="176" ht="15" customHeight="1">
      <c r="A176" t="s" s="6">
        <v>34</v>
      </c>
      <c r="B176" t="s" s="6">
        <v>18</v>
      </c>
      <c r="C176" s="7">
        <v>14.6</v>
      </c>
      <c r="D176" s="7">
        <v>0</v>
      </c>
      <c r="E176" s="7">
        <v>29.29</v>
      </c>
      <c r="F176" s="7">
        <v>29.29</v>
      </c>
      <c r="G176" s="7">
        <v>29.29</v>
      </c>
      <c r="H176" s="7">
        <f>(1-W176)*C176+W176*E176</f>
        <v>17.1427030470839</v>
      </c>
      <c r="I176" s="8">
        <f>IF(H176&lt;16.28,N176,0)</f>
        <v>0</v>
      </c>
      <c r="J176" s="131">
        <f>H176*N176/1000</f>
        <v>136914605.103062</v>
      </c>
      <c r="K176" s="8">
        <f>IF(H176&lt;16.28,S176,0)</f>
        <v>0</v>
      </c>
      <c r="L176" s="131">
        <f>H176*S176/1000</f>
        <v>28659312.844268</v>
      </c>
      <c r="M176" s="8">
        <f>IF(C176=E176,0,1)</f>
        <v>1</v>
      </c>
      <c r="N176" s="9">
        <v>7986757090</v>
      </c>
      <c r="O176" s="9">
        <f>N176*C176/1000</f>
        <v>116606653.514</v>
      </c>
      <c r="P176" s="9">
        <v>625781847</v>
      </c>
      <c r="Q176" s="9">
        <v>726997300</v>
      </c>
      <c r="R176" s="9">
        <v>319029130</v>
      </c>
      <c r="S176" s="9">
        <f>P176+Q176+R176</f>
        <v>1671808277</v>
      </c>
      <c r="T176" s="47">
        <f>S176*E176/1000</f>
        <v>48967264.43333</v>
      </c>
      <c r="U176" s="9">
        <v>9658565367</v>
      </c>
      <c r="V176" s="10">
        <v>82.6909</v>
      </c>
      <c r="W176" s="132">
        <f>S176/U176</f>
        <v>0.173090745206529</v>
      </c>
      <c r="X176" s="10">
        <v>17.3091</v>
      </c>
      <c r="Y176" s="115"/>
      <c r="Z176" s="53"/>
      <c r="AA176" s="11"/>
      <c r="AB176" s="11"/>
      <c r="AC176" s="11"/>
      <c r="AD176" s="11"/>
      <c r="AE176" s="11"/>
      <c r="AF176" s="11"/>
      <c r="AG176" s="11"/>
      <c r="AH176" s="11"/>
    </row>
    <row r="177" ht="15" customHeight="1">
      <c r="A177" t="s" s="6">
        <v>306</v>
      </c>
      <c r="B177" t="s" s="6">
        <v>18</v>
      </c>
      <c r="C177" s="7">
        <v>14.58</v>
      </c>
      <c r="D177" s="7">
        <v>0</v>
      </c>
      <c r="E177" s="7">
        <v>14.58</v>
      </c>
      <c r="F177" s="7">
        <v>14.58</v>
      </c>
      <c r="G177" s="7">
        <v>14.58</v>
      </c>
      <c r="H177" s="7">
        <f>(1-W177)*C177+W177*E177</f>
        <v>14.58</v>
      </c>
      <c r="I177" s="8">
        <f>IF(H177&lt;16.28,N177,0)</f>
        <v>2225330448</v>
      </c>
      <c r="J177" s="131">
        <f>H177*N177/1000</f>
        <v>32445317.93184</v>
      </c>
      <c r="K177" s="8">
        <f>IF(H177&lt;16.28,S177,0)</f>
        <v>344162355</v>
      </c>
      <c r="L177" s="131">
        <f>H177*S177/1000</f>
        <v>5017887.1359</v>
      </c>
      <c r="M177" s="8">
        <f>IF(C177=E177,0,1)</f>
        <v>0</v>
      </c>
      <c r="N177" s="9">
        <v>2225330448</v>
      </c>
      <c r="O177" s="9">
        <f>N177*C177/1000</f>
        <v>32445317.93184</v>
      </c>
      <c r="P177" s="9">
        <v>244572265</v>
      </c>
      <c r="Q177" s="9">
        <v>20045100</v>
      </c>
      <c r="R177" s="9">
        <v>79544990</v>
      </c>
      <c r="S177" s="9">
        <f>P177+Q177+R177</f>
        <v>344162355</v>
      </c>
      <c r="T177" s="47">
        <f>S177*E177/1000</f>
        <v>5017887.1359</v>
      </c>
      <c r="U177" s="9">
        <v>2569492803</v>
      </c>
      <c r="V177" s="10">
        <v>86.6058</v>
      </c>
      <c r="W177" s="132">
        <f>S177/U177</f>
        <v>0.133941747024228</v>
      </c>
      <c r="X177" s="10">
        <v>13.3942</v>
      </c>
      <c r="Y177" s="115"/>
      <c r="Z177" s="53"/>
      <c r="AA177" s="11"/>
      <c r="AB177" s="11"/>
      <c r="AC177" s="11"/>
      <c r="AD177" s="11"/>
      <c r="AE177" s="11"/>
      <c r="AF177" s="11"/>
      <c r="AG177" s="11"/>
      <c r="AH177" s="11"/>
    </row>
    <row r="178" ht="15" customHeight="1">
      <c r="A178" t="s" s="6">
        <v>692</v>
      </c>
      <c r="B178" t="s" s="6">
        <v>18</v>
      </c>
      <c r="C178" s="7">
        <v>14.56</v>
      </c>
      <c r="D178" s="7">
        <v>0</v>
      </c>
      <c r="E178" s="7">
        <v>14.56</v>
      </c>
      <c r="F178" s="7">
        <v>14.56</v>
      </c>
      <c r="G178" s="7">
        <v>14.56</v>
      </c>
      <c r="H178" s="7">
        <f>(1-W178)*C178+W178*E178</f>
        <v>14.56</v>
      </c>
      <c r="I178" s="8">
        <f>IF(H178&lt;16.28,N178,0)</f>
        <v>1816440717</v>
      </c>
      <c r="J178" s="131">
        <f>H178*N178/1000</f>
        <v>26447376.83952</v>
      </c>
      <c r="K178" s="8">
        <f>IF(H178&lt;16.28,S178,0)</f>
        <v>214266634</v>
      </c>
      <c r="L178" s="131">
        <f>H178*S178/1000</f>
        <v>3119722.19104</v>
      </c>
      <c r="M178" s="8">
        <f>IF(C178=E178,0,1)</f>
        <v>0</v>
      </c>
      <c r="N178" s="9">
        <v>1816440717</v>
      </c>
      <c r="O178" s="9">
        <f>N178*C178/1000</f>
        <v>26447376.83952</v>
      </c>
      <c r="P178" s="9">
        <v>101920205</v>
      </c>
      <c r="Q178" s="9">
        <v>25329423</v>
      </c>
      <c r="R178" s="9">
        <v>87017006</v>
      </c>
      <c r="S178" s="9">
        <f>P178+Q178+R178</f>
        <v>214266634</v>
      </c>
      <c r="T178" s="47">
        <f>S178*E178/1000</f>
        <v>3119722.19104</v>
      </c>
      <c r="U178" s="9">
        <v>2030707351</v>
      </c>
      <c r="V178" s="10">
        <v>89.4487</v>
      </c>
      <c r="W178" s="132">
        <f>S178/U178</f>
        <v>0.105513300030399</v>
      </c>
      <c r="X178" s="10">
        <v>10.5513</v>
      </c>
      <c r="Y178" s="115"/>
      <c r="Z178" s="53"/>
      <c r="AA178" s="11"/>
      <c r="AB178" s="11"/>
      <c r="AC178" s="11"/>
      <c r="AD178" s="11"/>
      <c r="AE178" s="11"/>
      <c r="AF178" s="11"/>
      <c r="AG178" s="11"/>
      <c r="AH178" s="11"/>
    </row>
    <row r="179" ht="15" customHeight="1">
      <c r="A179" t="s" s="6">
        <v>214</v>
      </c>
      <c r="B179" t="s" s="6">
        <v>18</v>
      </c>
      <c r="C179" s="7">
        <v>14.52</v>
      </c>
      <c r="D179" s="7">
        <v>0</v>
      </c>
      <c r="E179" s="7">
        <v>18.84</v>
      </c>
      <c r="F179" s="7">
        <v>18.84</v>
      </c>
      <c r="G179" s="7">
        <v>18.84</v>
      </c>
      <c r="H179" s="7">
        <f>(1-W179)*C179+W179*E179</f>
        <v>15.4446917394853</v>
      </c>
      <c r="I179" s="8">
        <f>IF(H179&lt;16.28,N179,0)</f>
        <v>2847822608</v>
      </c>
      <c r="J179" s="131">
        <f>H179*N179/1000</f>
        <v>43983742.3092971</v>
      </c>
      <c r="K179" s="8">
        <f>IF(H179&lt;16.28,S179,0)</f>
        <v>775587322</v>
      </c>
      <c r="L179" s="131">
        <f>H179*S179/1000</f>
        <v>11978707.1053429</v>
      </c>
      <c r="M179" s="8">
        <f>IF(C179=E179,0,1)</f>
        <v>1</v>
      </c>
      <c r="N179" s="9">
        <v>2847822608</v>
      </c>
      <c r="O179" s="9">
        <f>N179*C179/1000</f>
        <v>41350384.26816</v>
      </c>
      <c r="P179" s="9">
        <v>566535392</v>
      </c>
      <c r="Q179" s="9">
        <v>73277800</v>
      </c>
      <c r="R179" s="9">
        <v>135774130</v>
      </c>
      <c r="S179" s="9">
        <f>P179+Q179+R179</f>
        <v>775587322</v>
      </c>
      <c r="T179" s="47">
        <f>S179*E179/1000</f>
        <v>14612065.14648</v>
      </c>
      <c r="U179" s="9">
        <v>3623409930</v>
      </c>
      <c r="V179" s="10">
        <v>78.5951</v>
      </c>
      <c r="W179" s="132">
        <f>S179/U179</f>
        <v>0.214049013769745</v>
      </c>
      <c r="X179" s="10">
        <v>21.4049</v>
      </c>
      <c r="Y179" s="115"/>
      <c r="Z179" s="53"/>
      <c r="AA179" s="11"/>
      <c r="AB179" s="11"/>
      <c r="AC179" s="11"/>
      <c r="AD179" s="11"/>
      <c r="AE179" s="11"/>
      <c r="AF179" s="11"/>
      <c r="AG179" s="11"/>
      <c r="AH179" s="11"/>
    </row>
    <row r="180" ht="15" customHeight="1">
      <c r="A180" t="s" s="6">
        <v>552</v>
      </c>
      <c r="B180" t="s" s="6">
        <v>18</v>
      </c>
      <c r="C180" s="7">
        <v>14.49</v>
      </c>
      <c r="D180" s="7">
        <v>0</v>
      </c>
      <c r="E180" s="7">
        <v>14.49</v>
      </c>
      <c r="F180" s="7">
        <v>14.49</v>
      </c>
      <c r="G180" s="7">
        <v>14.49</v>
      </c>
      <c r="H180" s="7">
        <f>(1-W180)*C180+W180*E180</f>
        <v>14.49</v>
      </c>
      <c r="I180" s="8">
        <f>IF(H180&lt;16.28,N180,0)</f>
        <v>235187676</v>
      </c>
      <c r="J180" s="131">
        <f>H180*N180/1000</f>
        <v>3407869.42524</v>
      </c>
      <c r="K180" s="8">
        <f>IF(H180&lt;16.28,S180,0)</f>
        <v>69880576</v>
      </c>
      <c r="L180" s="131">
        <f>H180*S180/1000</f>
        <v>1012569.54624</v>
      </c>
      <c r="M180" s="8">
        <f>IF(C180=E180,0,1)</f>
        <v>0</v>
      </c>
      <c r="N180" s="9">
        <v>235187676</v>
      </c>
      <c r="O180" s="9">
        <f>N180*C180/1000</f>
        <v>3407869.42524</v>
      </c>
      <c r="P180" s="9">
        <v>27109921</v>
      </c>
      <c r="Q180" s="9">
        <v>11049665</v>
      </c>
      <c r="R180" s="9">
        <v>31720990</v>
      </c>
      <c r="S180" s="9">
        <f>P180+Q180+R180</f>
        <v>69880576</v>
      </c>
      <c r="T180" s="47">
        <f>S180*E180/1000</f>
        <v>1012569.54624</v>
      </c>
      <c r="U180" s="9">
        <v>305068252</v>
      </c>
      <c r="V180" s="10">
        <v>77.09350000000001</v>
      </c>
      <c r="W180" s="132">
        <f>S180/U180</f>
        <v>0.229065383047463</v>
      </c>
      <c r="X180" s="10">
        <v>22.9065</v>
      </c>
      <c r="Y180" s="115"/>
      <c r="Z180" s="53"/>
      <c r="AA180" s="11"/>
      <c r="AB180" s="11"/>
      <c r="AC180" s="11"/>
      <c r="AD180" s="11"/>
      <c r="AE180" s="11"/>
      <c r="AF180" s="11"/>
      <c r="AG180" s="11"/>
      <c r="AH180" s="11"/>
    </row>
    <row r="181" ht="15" customHeight="1">
      <c r="A181" t="s" s="6">
        <v>248</v>
      </c>
      <c r="B181" t="s" s="6">
        <v>18</v>
      </c>
      <c r="C181" s="7">
        <v>14.47</v>
      </c>
      <c r="D181" s="7">
        <v>0</v>
      </c>
      <c r="E181" s="7">
        <v>14.47</v>
      </c>
      <c r="F181" s="7">
        <v>14.47</v>
      </c>
      <c r="G181" s="7">
        <v>14.47</v>
      </c>
      <c r="H181" s="7">
        <f>(1-W181)*C181+W181*E181</f>
        <v>14.47</v>
      </c>
      <c r="I181" s="8">
        <f>IF(H181&lt;16.28,N181,0)</f>
        <v>1147095764</v>
      </c>
      <c r="J181" s="131">
        <f>H181*N181/1000</f>
        <v>16598475.70508</v>
      </c>
      <c r="K181" s="8">
        <f>IF(H181&lt;16.28,S181,0)</f>
        <v>81401223</v>
      </c>
      <c r="L181" s="131">
        <f>H181*S181/1000</f>
        <v>1177875.69681</v>
      </c>
      <c r="M181" s="8">
        <f>IF(C181=E181,0,1)</f>
        <v>0</v>
      </c>
      <c r="N181" s="9">
        <v>1147095764</v>
      </c>
      <c r="O181" s="9">
        <f>N181*C181/1000</f>
        <v>16598475.70508</v>
      </c>
      <c r="P181" s="9">
        <v>30924543</v>
      </c>
      <c r="Q181" s="9">
        <v>25506700</v>
      </c>
      <c r="R181" s="9">
        <v>24969980</v>
      </c>
      <c r="S181" s="9">
        <f>P181+Q181+R181</f>
        <v>81401223</v>
      </c>
      <c r="T181" s="47">
        <f>S181*E181/1000</f>
        <v>1177875.69681</v>
      </c>
      <c r="U181" s="9">
        <v>1228496987</v>
      </c>
      <c r="V181" s="10">
        <v>93.37390000000001</v>
      </c>
      <c r="W181" s="132">
        <f>S181/U181</f>
        <v>0.0662608242929293</v>
      </c>
      <c r="X181" s="10">
        <v>6.6261</v>
      </c>
      <c r="Y181" s="115"/>
      <c r="Z181" s="53"/>
      <c r="AA181" s="11"/>
      <c r="AB181" s="11"/>
      <c r="AC181" s="11"/>
      <c r="AD181" s="11"/>
      <c r="AE181" s="11"/>
      <c r="AF181" s="11"/>
      <c r="AG181" s="11"/>
      <c r="AH181" s="11"/>
    </row>
    <row r="182" ht="15" customHeight="1">
      <c r="A182" t="s" s="6">
        <v>630</v>
      </c>
      <c r="B182" t="s" s="6">
        <v>18</v>
      </c>
      <c r="C182" s="7">
        <v>14.46</v>
      </c>
      <c r="D182" s="7">
        <v>0</v>
      </c>
      <c r="E182" s="7">
        <v>19.22</v>
      </c>
      <c r="F182" s="7">
        <v>19.22</v>
      </c>
      <c r="G182" s="7">
        <v>19.22</v>
      </c>
      <c r="H182" s="7">
        <f>(1-W182)*C182+W182*E182</f>
        <v>15.0732678919279</v>
      </c>
      <c r="I182" s="8">
        <f>IF(H182&lt;16.28,N182,0)</f>
        <v>4786612789</v>
      </c>
      <c r="J182" s="131">
        <f>H182*N182/1000</f>
        <v>72149896.8635252</v>
      </c>
      <c r="K182" s="8">
        <f>IF(H182&lt;16.28,S182,0)</f>
        <v>707901031</v>
      </c>
      <c r="L182" s="131">
        <f>H182*S182/1000</f>
        <v>10670381.881235</v>
      </c>
      <c r="M182" s="8">
        <f>IF(C182=E182,0,1)</f>
        <v>1</v>
      </c>
      <c r="N182" s="9">
        <v>4786612789</v>
      </c>
      <c r="O182" s="9">
        <f>N182*C182/1000</f>
        <v>69214420.92894</v>
      </c>
      <c r="P182" s="9">
        <v>304300970</v>
      </c>
      <c r="Q182" s="9">
        <v>211018441</v>
      </c>
      <c r="R182" s="9">
        <v>192581620</v>
      </c>
      <c r="S182" s="9">
        <f>P182+Q182+R182</f>
        <v>707901031</v>
      </c>
      <c r="T182" s="47">
        <f>S182*E182/1000</f>
        <v>13605857.81582</v>
      </c>
      <c r="U182" s="9">
        <v>5494513820</v>
      </c>
      <c r="V182" s="10">
        <v>87.11620000000001</v>
      </c>
      <c r="W182" s="132">
        <f>S182/U182</f>
        <v>0.128837792421823</v>
      </c>
      <c r="X182" s="10">
        <v>12.8838</v>
      </c>
      <c r="Y182" s="115"/>
      <c r="Z182" s="53"/>
      <c r="AA182" s="11"/>
      <c r="AB182" s="11"/>
      <c r="AC182" s="11"/>
      <c r="AD182" s="11"/>
      <c r="AE182" s="11"/>
      <c r="AF182" s="11"/>
      <c r="AG182" s="11"/>
      <c r="AH182" s="11"/>
    </row>
    <row r="183" ht="15" customHeight="1">
      <c r="A183" t="s" s="6">
        <v>48</v>
      </c>
      <c r="B183" t="s" s="6">
        <v>18</v>
      </c>
      <c r="C183" s="7">
        <v>14.45</v>
      </c>
      <c r="D183" s="7">
        <v>0</v>
      </c>
      <c r="E183" s="7">
        <v>21.13</v>
      </c>
      <c r="F183" s="7">
        <v>21.13</v>
      </c>
      <c r="G183" s="7">
        <v>21.13</v>
      </c>
      <c r="H183" s="7">
        <f>(1-W183)*C183+W183*E183</f>
        <v>15.5379273834534</v>
      </c>
      <c r="I183" s="8">
        <f>IF(H183&lt;16.28,N183,0)</f>
        <v>4774753021</v>
      </c>
      <c r="J183" s="131">
        <f>H183*N183/1000</f>
        <v>74189765.7142227</v>
      </c>
      <c r="K183" s="8">
        <f>IF(H183&lt;16.28,S183,0)</f>
        <v>928919368</v>
      </c>
      <c r="L183" s="131">
        <f>H183*S183/1000</f>
        <v>14433481.6850674</v>
      </c>
      <c r="M183" s="8">
        <f>IF(C183=E183,0,1)</f>
        <v>1</v>
      </c>
      <c r="N183" s="9">
        <v>4774753021</v>
      </c>
      <c r="O183" s="9">
        <f>N183*C183/1000</f>
        <v>68995181.15345</v>
      </c>
      <c r="P183" s="9">
        <v>476755369</v>
      </c>
      <c r="Q183" s="9">
        <v>240815826</v>
      </c>
      <c r="R183" s="9">
        <v>211348173</v>
      </c>
      <c r="S183" s="9">
        <f>P183+Q183+R183</f>
        <v>928919368</v>
      </c>
      <c r="T183" s="47">
        <f>S183*E183/1000</f>
        <v>19628066.24584</v>
      </c>
      <c r="U183" s="9">
        <v>5703672389</v>
      </c>
      <c r="V183" s="10">
        <v>83.7137</v>
      </c>
      <c r="W183" s="132">
        <f>S183/U183</f>
        <v>0.162863380756492</v>
      </c>
      <c r="X183" s="10">
        <v>16.2863</v>
      </c>
      <c r="Y183" s="115"/>
      <c r="Z183" s="53"/>
      <c r="AA183" s="11"/>
      <c r="AB183" s="11"/>
      <c r="AC183" s="11"/>
      <c r="AD183" s="11"/>
      <c r="AE183" s="11"/>
      <c r="AF183" s="11"/>
      <c r="AG183" s="11"/>
      <c r="AH183" s="11"/>
    </row>
    <row r="184" ht="15" customHeight="1">
      <c r="A184" t="s" s="6">
        <v>154</v>
      </c>
      <c r="B184" t="s" s="6">
        <v>18</v>
      </c>
      <c r="C184" s="7">
        <v>14.45</v>
      </c>
      <c r="D184" s="7">
        <v>0</v>
      </c>
      <c r="E184" s="7">
        <v>14.45</v>
      </c>
      <c r="F184" s="7">
        <v>14.45</v>
      </c>
      <c r="G184" s="7">
        <v>14.45</v>
      </c>
      <c r="H184" s="7">
        <f>(1-W184)*C184+W184*E184</f>
        <v>14.45</v>
      </c>
      <c r="I184" s="8">
        <f>IF(H184&lt;16.28,N184,0)</f>
        <v>123137294</v>
      </c>
      <c r="J184" s="131">
        <f>H184*N184/1000</f>
        <v>1779333.8983</v>
      </c>
      <c r="K184" s="8">
        <f>IF(H184&lt;16.28,S184,0)</f>
        <v>18634093</v>
      </c>
      <c r="L184" s="131">
        <f>H184*S184/1000</f>
        <v>269262.64385</v>
      </c>
      <c r="M184" s="8">
        <f>IF(C184=E184,0,1)</f>
        <v>0</v>
      </c>
      <c r="N184" s="9">
        <v>123137294</v>
      </c>
      <c r="O184" s="9">
        <f>N184*C184/1000</f>
        <v>1779333.8983</v>
      </c>
      <c r="P184" s="9">
        <v>10226613</v>
      </c>
      <c r="Q184" s="9">
        <v>1608200</v>
      </c>
      <c r="R184" s="9">
        <v>6799280</v>
      </c>
      <c r="S184" s="9">
        <f>P184+Q184+R184</f>
        <v>18634093</v>
      </c>
      <c r="T184" s="47">
        <f>S184*E184/1000</f>
        <v>269262.64385</v>
      </c>
      <c r="U184" s="9">
        <v>141771387</v>
      </c>
      <c r="V184" s="10">
        <v>86.8562</v>
      </c>
      <c r="W184" s="132">
        <f>S184/U184</f>
        <v>0.131437615123283</v>
      </c>
      <c r="X184" s="10">
        <v>13.1438</v>
      </c>
      <c r="Y184" s="115"/>
      <c r="Z184" s="53"/>
      <c r="AA184" s="11"/>
      <c r="AB184" s="11"/>
      <c r="AC184" s="11"/>
      <c r="AD184" s="11"/>
      <c r="AE184" s="11"/>
      <c r="AF184" s="11"/>
      <c r="AG184" s="11"/>
      <c r="AH184" s="11"/>
    </row>
    <row r="185" ht="15" customHeight="1">
      <c r="A185" t="s" s="6">
        <v>586</v>
      </c>
      <c r="B185" t="s" s="6">
        <v>18</v>
      </c>
      <c r="C185" s="7">
        <v>14.41</v>
      </c>
      <c r="D185" s="7">
        <v>0</v>
      </c>
      <c r="E185" s="7">
        <v>24.2</v>
      </c>
      <c r="F185" s="7">
        <v>24.2</v>
      </c>
      <c r="G185" s="7">
        <v>24.2</v>
      </c>
      <c r="H185" s="7">
        <f>(1-W185)*C185+W185*E185</f>
        <v>16.3504991022688</v>
      </c>
      <c r="I185" s="8">
        <f>IF(H185&lt;16.28,N185,0)</f>
        <v>0</v>
      </c>
      <c r="J185" s="131">
        <f>H185*N185/1000</f>
        <v>63130647.6471481</v>
      </c>
      <c r="K185" s="8">
        <f>IF(H185&lt;16.28,S185,0)</f>
        <v>0</v>
      </c>
      <c r="L185" s="131">
        <f>H185*S185/1000</f>
        <v>15606720.3101218</v>
      </c>
      <c r="M185" s="8">
        <f>IF(C185=E185,0,1)</f>
        <v>1</v>
      </c>
      <c r="N185" s="9">
        <v>3861083827</v>
      </c>
      <c r="O185" s="9">
        <f>N185*C185/1000</f>
        <v>55638217.94707</v>
      </c>
      <c r="P185" s="9">
        <v>522416001</v>
      </c>
      <c r="Q185" s="9">
        <v>242954000</v>
      </c>
      <c r="R185" s="9">
        <v>189140330</v>
      </c>
      <c r="S185" s="9">
        <f>P185+Q185+R185</f>
        <v>954510331</v>
      </c>
      <c r="T185" s="47">
        <f>S185*E185/1000</f>
        <v>23099150.0102</v>
      </c>
      <c r="U185" s="9">
        <v>4815594158</v>
      </c>
      <c r="V185" s="10">
        <v>80.1788</v>
      </c>
      <c r="W185" s="132">
        <f>S185/U185</f>
        <v>0.198212369996816</v>
      </c>
      <c r="X185" s="10">
        <v>19.8212</v>
      </c>
      <c r="Y185" s="115"/>
      <c r="Z185" s="53"/>
      <c r="AA185" s="11"/>
      <c r="AB185" s="11"/>
      <c r="AC185" s="11"/>
      <c r="AD185" s="11"/>
      <c r="AE185" s="11"/>
      <c r="AF185" s="11"/>
      <c r="AG185" s="11"/>
      <c r="AH185" s="11"/>
    </row>
    <row r="186" ht="15" customHeight="1">
      <c r="A186" t="s" s="6">
        <v>542</v>
      </c>
      <c r="B186" t="s" s="6">
        <v>18</v>
      </c>
      <c r="C186" s="7">
        <v>14.4</v>
      </c>
      <c r="D186" s="7">
        <v>0</v>
      </c>
      <c r="E186" s="7">
        <v>14.4</v>
      </c>
      <c r="F186" s="7">
        <v>14.4</v>
      </c>
      <c r="G186" s="7">
        <v>14.4</v>
      </c>
      <c r="H186" s="7">
        <f>(1-W186)*C186+W186*E186</f>
        <v>14.4</v>
      </c>
      <c r="I186" s="8">
        <f>IF(H186&lt;16.28,N186,0)</f>
        <v>70537665</v>
      </c>
      <c r="J186" s="131">
        <f>H186*N186/1000</f>
        <v>1015742.376</v>
      </c>
      <c r="K186" s="8">
        <f>IF(H186&lt;16.28,S186,0)</f>
        <v>6404035</v>
      </c>
      <c r="L186" s="131">
        <f>H186*S186/1000</f>
        <v>92218.104000000007</v>
      </c>
      <c r="M186" s="8">
        <f>IF(C186=E186,0,1)</f>
        <v>0</v>
      </c>
      <c r="N186" s="9">
        <v>70537665</v>
      </c>
      <c r="O186" s="9">
        <f>N186*C186/1000</f>
        <v>1015742.376</v>
      </c>
      <c r="P186" s="9">
        <v>655402</v>
      </c>
      <c r="Q186" s="9">
        <v>770900</v>
      </c>
      <c r="R186" s="9">
        <v>4977733</v>
      </c>
      <c r="S186" s="9">
        <f>P186+Q186+R186</f>
        <v>6404035</v>
      </c>
      <c r="T186" s="47">
        <f>S186*E186/1000</f>
        <v>92218.104000000007</v>
      </c>
      <c r="U186" s="9">
        <v>76941700</v>
      </c>
      <c r="V186" s="10">
        <v>91.6768</v>
      </c>
      <c r="W186" s="132">
        <f>S186/U186</f>
        <v>0.08323230445909049</v>
      </c>
      <c r="X186" s="10">
        <v>8.3232</v>
      </c>
      <c r="Y186" s="115"/>
      <c r="Z186" s="53"/>
      <c r="AA186" s="11"/>
      <c r="AB186" s="11"/>
      <c r="AC186" s="11"/>
      <c r="AD186" s="11"/>
      <c r="AE186" s="11"/>
      <c r="AF186" s="11"/>
      <c r="AG186" s="11"/>
      <c r="AH186" s="11"/>
    </row>
    <row r="187" ht="15" customHeight="1">
      <c r="A187" t="s" s="6">
        <v>100</v>
      </c>
      <c r="B187" t="s" s="6">
        <v>18</v>
      </c>
      <c r="C187" s="7">
        <v>14.32</v>
      </c>
      <c r="D187" s="7">
        <v>0</v>
      </c>
      <c r="E187" s="7">
        <v>14.32</v>
      </c>
      <c r="F187" s="7">
        <v>14.32</v>
      </c>
      <c r="G187" s="7">
        <v>14.32</v>
      </c>
      <c r="H187" s="7">
        <f>(1-W187)*C187+W187*E187</f>
        <v>14.32</v>
      </c>
      <c r="I187" s="8">
        <f>IF(H187&lt;16.28,N187,0)</f>
        <v>3263143898</v>
      </c>
      <c r="J187" s="131">
        <f>H187*N187/1000</f>
        <v>46728220.61936</v>
      </c>
      <c r="K187" s="8">
        <f>IF(H187&lt;16.28,S187,0)</f>
        <v>478871592</v>
      </c>
      <c r="L187" s="131">
        <f>H187*S187/1000</f>
        <v>6857441.19744</v>
      </c>
      <c r="M187" s="8">
        <f>IF(C187=E187,0,1)</f>
        <v>0</v>
      </c>
      <c r="N187" s="9">
        <v>3263143898</v>
      </c>
      <c r="O187" s="9">
        <f>N187*C187/1000</f>
        <v>46728220.61936</v>
      </c>
      <c r="P187" s="9">
        <v>239901202</v>
      </c>
      <c r="Q187" s="9">
        <v>131440150</v>
      </c>
      <c r="R187" s="9">
        <v>107530240</v>
      </c>
      <c r="S187" s="9">
        <f>P187+Q187+R187</f>
        <v>478871592</v>
      </c>
      <c r="T187" s="47">
        <f>S187*E187/1000</f>
        <v>6857441.19744</v>
      </c>
      <c r="U187" s="9">
        <v>3742015490</v>
      </c>
      <c r="V187" s="10">
        <v>87.2028</v>
      </c>
      <c r="W187" s="132">
        <f>S187/U187</f>
        <v>0.127971568605132</v>
      </c>
      <c r="X187" s="10">
        <v>12.7972</v>
      </c>
      <c r="Y187" s="115"/>
      <c r="Z187" s="53"/>
      <c r="AA187" s="11"/>
      <c r="AB187" s="11"/>
      <c r="AC187" s="11"/>
      <c r="AD187" s="11"/>
      <c r="AE187" s="11"/>
      <c r="AF187" s="11"/>
      <c r="AG187" s="11"/>
      <c r="AH187" s="11"/>
    </row>
    <row r="188" ht="15" customHeight="1">
      <c r="A188" t="s" s="6">
        <v>168</v>
      </c>
      <c r="B188" t="s" s="6">
        <v>18</v>
      </c>
      <c r="C188" s="7">
        <v>14.29</v>
      </c>
      <c r="D188" s="7">
        <v>0</v>
      </c>
      <c r="E188" s="7">
        <v>26.17</v>
      </c>
      <c r="F188" s="7">
        <v>26.17</v>
      </c>
      <c r="G188" s="7">
        <v>26.17</v>
      </c>
      <c r="H188" s="7">
        <f>(1-W188)*C188+W188*E188</f>
        <v>15.7675707531104</v>
      </c>
      <c r="I188" s="8">
        <f>IF(H188&lt;16.28,N188,0)</f>
        <v>1090346881</v>
      </c>
      <c r="J188" s="131">
        <f>H188*N188/1000</f>
        <v>17192121.5916007</v>
      </c>
      <c r="K188" s="8">
        <f>IF(H188&lt;16.28,S188,0)</f>
        <v>154873888</v>
      </c>
      <c r="L188" s="131">
        <f>H188*S188/1000</f>
        <v>2441984.9868493</v>
      </c>
      <c r="M188" s="8">
        <f>IF(C188=E188,0,1)</f>
        <v>1</v>
      </c>
      <c r="N188" s="9">
        <v>1090346881</v>
      </c>
      <c r="O188" s="9">
        <f>N188*C188/1000</f>
        <v>15581056.92949</v>
      </c>
      <c r="P188" s="9">
        <v>31582265</v>
      </c>
      <c r="Q188" s="9">
        <v>32850353</v>
      </c>
      <c r="R188" s="9">
        <v>90441270</v>
      </c>
      <c r="S188" s="9">
        <f>P188+Q188+R188</f>
        <v>154873888</v>
      </c>
      <c r="T188" s="47">
        <f>S188*E188/1000</f>
        <v>4053049.64896</v>
      </c>
      <c r="U188" s="9">
        <v>1245220769</v>
      </c>
      <c r="V188" s="10">
        <v>87.5625</v>
      </c>
      <c r="W188" s="132">
        <f>S188/U188</f>
        <v>0.124374642517708</v>
      </c>
      <c r="X188" s="10">
        <v>12.4375</v>
      </c>
      <c r="Y188" s="115"/>
      <c r="Z188" s="53"/>
      <c r="AA188" s="11"/>
      <c r="AB188" s="11"/>
      <c r="AC188" s="11"/>
      <c r="AD188" s="11"/>
      <c r="AE188" s="11"/>
      <c r="AF188" s="11"/>
      <c r="AG188" s="11"/>
      <c r="AH188" s="11"/>
    </row>
    <row r="189" ht="15" customHeight="1">
      <c r="A189" t="s" s="6">
        <v>452</v>
      </c>
      <c r="B189" t="s" s="6">
        <v>18</v>
      </c>
      <c r="C189" s="7">
        <v>14.26</v>
      </c>
      <c r="D189" s="7">
        <v>0</v>
      </c>
      <c r="E189" s="7">
        <v>14.26</v>
      </c>
      <c r="F189" s="7">
        <v>14.26</v>
      </c>
      <c r="G189" s="7">
        <v>14.26</v>
      </c>
      <c r="H189" s="7">
        <f>(1-W189)*C189+W189*E189</f>
        <v>14.26</v>
      </c>
      <c r="I189" s="8">
        <f>IF(H189&lt;16.28,N189,0)</f>
        <v>2467163870</v>
      </c>
      <c r="J189" s="131">
        <f>H189*N189/1000</f>
        <v>35181756.7862</v>
      </c>
      <c r="K189" s="8">
        <f>IF(H189&lt;16.28,S189,0)</f>
        <v>546501650</v>
      </c>
      <c r="L189" s="131">
        <f>H189*S189/1000</f>
        <v>7793113.529</v>
      </c>
      <c r="M189" s="8">
        <f>IF(C189=E189,0,1)</f>
        <v>0</v>
      </c>
      <c r="N189" s="9">
        <v>2467163870</v>
      </c>
      <c r="O189" s="9">
        <f>N189*C189/1000</f>
        <v>35181756.7862</v>
      </c>
      <c r="P189" s="9">
        <v>204711915</v>
      </c>
      <c r="Q189" s="9">
        <v>254536325</v>
      </c>
      <c r="R189" s="9">
        <v>87253410</v>
      </c>
      <c r="S189" s="9">
        <f>P189+Q189+R189</f>
        <v>546501650</v>
      </c>
      <c r="T189" s="47">
        <f>S189*E189/1000</f>
        <v>7793113.529</v>
      </c>
      <c r="U189" s="9">
        <v>3013665520</v>
      </c>
      <c r="V189" s="10">
        <v>81.8659</v>
      </c>
      <c r="W189" s="132">
        <f>S189/U189</f>
        <v>0.181341176176711</v>
      </c>
      <c r="X189" s="10">
        <v>18.1341</v>
      </c>
      <c r="Y189" s="115"/>
      <c r="Z189" s="53"/>
      <c r="AA189" s="11"/>
      <c r="AB189" s="11"/>
      <c r="AC189" s="11"/>
      <c r="AD189" s="11"/>
      <c r="AE189" s="11"/>
      <c r="AF189" s="11"/>
      <c r="AG189" s="11"/>
      <c r="AH189" s="11"/>
    </row>
    <row r="190" ht="15" customHeight="1">
      <c r="A190" t="s" s="6">
        <v>478</v>
      </c>
      <c r="B190" t="s" s="6">
        <v>18</v>
      </c>
      <c r="C190" s="7">
        <v>14.15</v>
      </c>
      <c r="D190" s="7">
        <v>0</v>
      </c>
      <c r="E190" s="7">
        <v>14.15</v>
      </c>
      <c r="F190" s="7">
        <v>14.15</v>
      </c>
      <c r="G190" s="7">
        <v>14.15</v>
      </c>
      <c r="H190" s="7">
        <f>(1-W190)*C190+W190*E190</f>
        <v>14.15</v>
      </c>
      <c r="I190" s="8">
        <f>IF(H190&lt;16.28,N190,0)</f>
        <v>2843842073</v>
      </c>
      <c r="J190" s="131">
        <f>H190*N190/1000</f>
        <v>40240365.33295</v>
      </c>
      <c r="K190" s="8">
        <f>IF(H190&lt;16.28,S190,0)</f>
        <v>399940356</v>
      </c>
      <c r="L190" s="131">
        <f>H190*S190/1000</f>
        <v>5659156.0374</v>
      </c>
      <c r="M190" s="8">
        <f>IF(C190=E190,0,1)</f>
        <v>0</v>
      </c>
      <c r="N190" s="9">
        <v>2843842073</v>
      </c>
      <c r="O190" s="9">
        <f>N190*C190/1000</f>
        <v>40240365.33295</v>
      </c>
      <c r="P190" s="9">
        <v>247637806</v>
      </c>
      <c r="Q190" s="9">
        <v>93050500</v>
      </c>
      <c r="R190" s="9">
        <v>59252050</v>
      </c>
      <c r="S190" s="9">
        <f>P190+Q190+R190</f>
        <v>399940356</v>
      </c>
      <c r="T190" s="47">
        <f>S190*E190/1000</f>
        <v>5659156.0374</v>
      </c>
      <c r="U190" s="9">
        <v>3243782429</v>
      </c>
      <c r="V190" s="10">
        <v>87.67059999999999</v>
      </c>
      <c r="W190" s="132">
        <f>S190/U190</f>
        <v>0.123294445528917</v>
      </c>
      <c r="X190" s="10">
        <v>12.3294</v>
      </c>
      <c r="Y190" s="115"/>
      <c r="Z190" s="53"/>
      <c r="AA190" s="11"/>
      <c r="AB190" s="11"/>
      <c r="AC190" s="11"/>
      <c r="AD190" s="11"/>
      <c r="AE190" s="11"/>
      <c r="AF190" s="11"/>
      <c r="AG190" s="11"/>
      <c r="AH190" s="11"/>
    </row>
    <row r="191" ht="15" customHeight="1">
      <c r="A191" t="s" s="6">
        <v>558</v>
      </c>
      <c r="B191" t="s" s="6">
        <v>18</v>
      </c>
      <c r="C191" s="7">
        <v>14.11</v>
      </c>
      <c r="D191" s="7">
        <v>0</v>
      </c>
      <c r="E191" s="7">
        <v>14.11</v>
      </c>
      <c r="F191" s="7">
        <v>14.11</v>
      </c>
      <c r="G191" s="7">
        <v>14.11</v>
      </c>
      <c r="H191" s="7">
        <f>(1-W191)*C191+W191*E191</f>
        <v>14.11</v>
      </c>
      <c r="I191" s="8">
        <f>IF(H191&lt;16.28,N191,0)</f>
        <v>6158717661</v>
      </c>
      <c r="J191" s="131">
        <f>H191*N191/1000</f>
        <v>86899506.19671001</v>
      </c>
      <c r="K191" s="8">
        <f>IF(H191&lt;16.28,S191,0)</f>
        <v>825492889</v>
      </c>
      <c r="L191" s="131">
        <f>H191*S191/1000</f>
        <v>11647704.66379</v>
      </c>
      <c r="M191" s="8">
        <f>IF(C191=E191,0,1)</f>
        <v>0</v>
      </c>
      <c r="N191" s="9">
        <v>6158717661</v>
      </c>
      <c r="O191" s="9">
        <f>N191*C191/1000</f>
        <v>86899506.19671001</v>
      </c>
      <c r="P191" s="9">
        <v>539516089</v>
      </c>
      <c r="Q191" s="9">
        <v>183117100</v>
      </c>
      <c r="R191" s="9">
        <v>102859700</v>
      </c>
      <c r="S191" s="9">
        <f>P191+Q191+R191</f>
        <v>825492889</v>
      </c>
      <c r="T191" s="47">
        <f>S191*E191/1000</f>
        <v>11647704.66379</v>
      </c>
      <c r="U191" s="9">
        <v>6984210550</v>
      </c>
      <c r="V191" s="10">
        <v>88.1806</v>
      </c>
      <c r="W191" s="132">
        <f>S191/U191</f>
        <v>0.118194158536644</v>
      </c>
      <c r="X191" s="10">
        <v>11.8194</v>
      </c>
      <c r="Y191" s="115"/>
      <c r="Z191" s="53"/>
      <c r="AA191" s="11"/>
      <c r="AB191" s="11"/>
      <c r="AC191" s="11"/>
      <c r="AD191" s="11"/>
      <c r="AE191" s="11"/>
      <c r="AF191" s="11"/>
      <c r="AG191" s="11"/>
      <c r="AH191" s="11"/>
    </row>
    <row r="192" ht="15" customHeight="1">
      <c r="A192" t="s" s="6">
        <v>66</v>
      </c>
      <c r="B192" t="s" s="6">
        <v>18</v>
      </c>
      <c r="C192" s="7">
        <v>14.08</v>
      </c>
      <c r="D192" s="7">
        <v>0</v>
      </c>
      <c r="E192" s="7">
        <v>20.08</v>
      </c>
      <c r="F192" s="7">
        <v>20.08</v>
      </c>
      <c r="G192" s="7">
        <v>19.97</v>
      </c>
      <c r="H192" s="7">
        <f>(1-W192)*C192+W192*E192</f>
        <v>15.850648865569</v>
      </c>
      <c r="I192" s="8">
        <f>IF(H192&lt;16.28,N192,0)</f>
        <v>2168767077</v>
      </c>
      <c r="J192" s="131">
        <f>H192*N192/1000</f>
        <v>34376365.4087334</v>
      </c>
      <c r="K192" s="8">
        <f>IF(H192&lt;16.28,S192,0)</f>
        <v>907970240</v>
      </c>
      <c r="L192" s="131">
        <f>H192*S192/1000</f>
        <v>14391917.4546264</v>
      </c>
      <c r="M192" s="8">
        <f>IF(C192=E192,0,1)</f>
        <v>1</v>
      </c>
      <c r="N192" s="9">
        <v>2168767077</v>
      </c>
      <c r="O192" s="9">
        <f>N192*C192/1000</f>
        <v>30536240.44416</v>
      </c>
      <c r="P192" s="9">
        <v>300127504</v>
      </c>
      <c r="Q192" s="9">
        <v>298184210</v>
      </c>
      <c r="R192" s="9">
        <v>309658526</v>
      </c>
      <c r="S192" s="9">
        <f>P192+Q192+R192</f>
        <v>907970240</v>
      </c>
      <c r="T192" s="47">
        <f>S192*E192/1000</f>
        <v>18232042.4192</v>
      </c>
      <c r="U192" s="9">
        <v>3076737317</v>
      </c>
      <c r="V192" s="10">
        <v>70.4892</v>
      </c>
      <c r="W192" s="132">
        <f>S192/U192</f>
        <v>0.295108144261508</v>
      </c>
      <c r="X192" s="10">
        <v>29.5108</v>
      </c>
      <c r="Y192" s="115"/>
      <c r="Z192" s="53"/>
      <c r="AA192" s="11"/>
      <c r="AB192" s="11"/>
      <c r="AC192" s="11"/>
      <c r="AD192" s="11"/>
      <c r="AE192" s="11"/>
      <c r="AF192" s="11"/>
      <c r="AG192" s="11"/>
      <c r="AH192" s="11"/>
    </row>
    <row r="193" ht="15" customHeight="1">
      <c r="A193" t="s" s="6">
        <v>226</v>
      </c>
      <c r="B193" t="s" s="6">
        <v>18</v>
      </c>
      <c r="C193" s="7">
        <v>14.08</v>
      </c>
      <c r="D193" s="7">
        <v>0</v>
      </c>
      <c r="E193" s="7">
        <v>14.08</v>
      </c>
      <c r="F193" s="7">
        <v>14.08</v>
      </c>
      <c r="G193" s="7">
        <v>14.08</v>
      </c>
      <c r="H193" s="7">
        <f>(1-W193)*C193+W193*E193</f>
        <v>14.08</v>
      </c>
      <c r="I193" s="8">
        <f>IF(H193&lt;16.28,N193,0)</f>
        <v>1473917934</v>
      </c>
      <c r="J193" s="131">
        <f>H193*N193/1000</f>
        <v>20752764.51072</v>
      </c>
      <c r="K193" s="8">
        <f>IF(H193&lt;16.28,S193,0)</f>
        <v>158176333</v>
      </c>
      <c r="L193" s="131">
        <f>H193*S193/1000</f>
        <v>2227122.76864</v>
      </c>
      <c r="M193" s="8">
        <f>IF(C193=E193,0,1)</f>
        <v>0</v>
      </c>
      <c r="N193" s="9">
        <v>1473917934</v>
      </c>
      <c r="O193" s="9">
        <f>N193*C193/1000</f>
        <v>20752764.51072</v>
      </c>
      <c r="P193" s="9">
        <v>57529746</v>
      </c>
      <c r="Q193" s="9">
        <v>76203600</v>
      </c>
      <c r="R193" s="9">
        <v>24442987</v>
      </c>
      <c r="S193" s="9">
        <f>P193+Q193+R193</f>
        <v>158176333</v>
      </c>
      <c r="T193" s="47">
        <f>S193*E193/1000</f>
        <v>2227122.76864</v>
      </c>
      <c r="U193" s="9">
        <v>1632094267</v>
      </c>
      <c r="V193" s="10">
        <v>90.30840000000001</v>
      </c>
      <c r="W193" s="132">
        <f>S193/U193</f>
        <v>0.0969161746341702</v>
      </c>
      <c r="X193" s="10">
        <v>9.691599999999999</v>
      </c>
      <c r="Y193" s="115"/>
      <c r="Z193" s="53"/>
      <c r="AA193" s="11"/>
      <c r="AB193" s="11"/>
      <c r="AC193" s="11"/>
      <c r="AD193" s="11"/>
      <c r="AE193" s="11"/>
      <c r="AF193" s="11"/>
      <c r="AG193" s="11"/>
      <c r="AH193" s="11"/>
    </row>
    <row r="194" ht="15" customHeight="1">
      <c r="A194" t="s" s="6">
        <v>218</v>
      </c>
      <c r="B194" t="s" s="6">
        <v>18</v>
      </c>
      <c r="C194" s="7">
        <v>14.05</v>
      </c>
      <c r="D194" s="7">
        <v>0</v>
      </c>
      <c r="E194" s="7">
        <v>14.05</v>
      </c>
      <c r="F194" s="7">
        <v>14.05</v>
      </c>
      <c r="G194" s="7">
        <v>14.05</v>
      </c>
      <c r="H194" s="7">
        <f>(1-W194)*C194+W194*E194</f>
        <v>14.05</v>
      </c>
      <c r="I194" s="8">
        <f>IF(H194&lt;16.28,N194,0)</f>
        <v>5037676355</v>
      </c>
      <c r="J194" s="131">
        <f>H194*N194/1000</f>
        <v>70779352.78775001</v>
      </c>
      <c r="K194" s="8">
        <f>IF(H194&lt;16.28,S194,0)</f>
        <v>1200971287</v>
      </c>
      <c r="L194" s="131">
        <f>H194*S194/1000</f>
        <v>16873646.58235</v>
      </c>
      <c r="M194" s="8">
        <f>IF(C194=E194,0,1)</f>
        <v>0</v>
      </c>
      <c r="N194" s="9">
        <v>5037676355</v>
      </c>
      <c r="O194" s="9">
        <f>N194*C194/1000</f>
        <v>70779352.78775001</v>
      </c>
      <c r="P194" s="9">
        <v>415756887</v>
      </c>
      <c r="Q194" s="9">
        <v>568964110</v>
      </c>
      <c r="R194" s="9">
        <v>216250290</v>
      </c>
      <c r="S194" s="9">
        <f>P194+Q194+R194</f>
        <v>1200971287</v>
      </c>
      <c r="T194" s="47">
        <f>S194*E194/1000</f>
        <v>16873646.58235</v>
      </c>
      <c r="U194" s="9">
        <v>6238647642</v>
      </c>
      <c r="V194" s="10">
        <v>80.7495</v>
      </c>
      <c r="W194" s="132">
        <f>S194/U194</f>
        <v>0.192505067751348</v>
      </c>
      <c r="X194" s="10">
        <v>19.2505</v>
      </c>
      <c r="Y194" s="115"/>
      <c r="Z194" s="53"/>
      <c r="AA194" s="11"/>
      <c r="AB194" s="11"/>
      <c r="AC194" s="11"/>
      <c r="AD194" s="11"/>
      <c r="AE194" s="11"/>
      <c r="AF194" s="11"/>
      <c r="AG194" s="11"/>
      <c r="AH194" s="11"/>
    </row>
    <row r="195" ht="15" customHeight="1">
      <c r="A195" t="s" s="6">
        <v>492</v>
      </c>
      <c r="B195" t="s" s="6">
        <v>18</v>
      </c>
      <c r="C195" s="7">
        <v>14.03</v>
      </c>
      <c r="D195" s="7">
        <v>0</v>
      </c>
      <c r="E195" s="7">
        <v>18.2</v>
      </c>
      <c r="F195" s="7">
        <v>18.2</v>
      </c>
      <c r="G195" s="7">
        <v>18.2</v>
      </c>
      <c r="H195" s="7">
        <f>(1-W195)*C195+W195*E195</f>
        <v>15.2278057883075</v>
      </c>
      <c r="I195" s="8">
        <f>IF(H195&lt;16.28,N195,0)</f>
        <v>1225044470</v>
      </c>
      <c r="J195" s="131">
        <f>H195*N195/1000</f>
        <v>18654739.2712001</v>
      </c>
      <c r="K195" s="8">
        <f>IF(H195&lt;16.28,S195,0)</f>
        <v>493697670</v>
      </c>
      <c r="L195" s="131">
        <f>H195*S195/1000</f>
        <v>7517932.23689993</v>
      </c>
      <c r="M195" s="8">
        <f>IF(C195=E195,0,1)</f>
        <v>1</v>
      </c>
      <c r="N195" s="9">
        <v>1225044470</v>
      </c>
      <c r="O195" s="9">
        <f>N195*C195/1000</f>
        <v>17187373.9141</v>
      </c>
      <c r="P195" s="9">
        <v>305191230</v>
      </c>
      <c r="Q195" s="9">
        <v>83372700</v>
      </c>
      <c r="R195" s="9">
        <v>105133740</v>
      </c>
      <c r="S195" s="9">
        <f>P195+Q195+R195</f>
        <v>493697670</v>
      </c>
      <c r="T195" s="47">
        <f>S195*E195/1000</f>
        <v>8985297.594000001</v>
      </c>
      <c r="U195" s="9">
        <v>1718742140</v>
      </c>
      <c r="V195" s="10">
        <v>71.2756</v>
      </c>
      <c r="W195" s="132">
        <f>S195/U195</f>
        <v>0.287243594318343</v>
      </c>
      <c r="X195" s="10">
        <v>28.7244</v>
      </c>
      <c r="Y195" s="115"/>
      <c r="Z195" s="53"/>
      <c r="AA195" s="11"/>
      <c r="AB195" s="11"/>
      <c r="AC195" s="11"/>
      <c r="AD195" s="11"/>
      <c r="AE195" s="11"/>
      <c r="AF195" s="11"/>
      <c r="AG195" s="11"/>
      <c r="AH195" s="11"/>
    </row>
    <row r="196" ht="15" customHeight="1">
      <c r="A196" t="s" s="6">
        <v>296</v>
      </c>
      <c r="B196" t="s" s="6">
        <v>18</v>
      </c>
      <c r="C196" s="7">
        <v>14</v>
      </c>
      <c r="D196" s="7">
        <v>0</v>
      </c>
      <c r="E196" s="7">
        <v>14</v>
      </c>
      <c r="F196" s="7">
        <v>14</v>
      </c>
      <c r="G196" s="7">
        <v>14</v>
      </c>
      <c r="H196" s="7">
        <f>(1-W196)*C196+W196*E196</f>
        <v>14</v>
      </c>
      <c r="I196" s="8">
        <f>IF(H196&lt;16.28,N196,0)</f>
        <v>516910722</v>
      </c>
      <c r="J196" s="131">
        <f>H196*N196/1000</f>
        <v>7236750.108</v>
      </c>
      <c r="K196" s="8">
        <f>IF(H196&lt;16.28,S196,0)</f>
        <v>33492644</v>
      </c>
      <c r="L196" s="131">
        <f>H196*S196/1000</f>
        <v>468897.016</v>
      </c>
      <c r="M196" s="8">
        <f>IF(C196=E196,0,1)</f>
        <v>0</v>
      </c>
      <c r="N196" s="9">
        <v>516910722</v>
      </c>
      <c r="O196" s="9">
        <f>N196*C196/1000</f>
        <v>7236750.108</v>
      </c>
      <c r="P196" s="9">
        <v>12396848</v>
      </c>
      <c r="Q196" s="9">
        <v>5002800</v>
      </c>
      <c r="R196" s="9">
        <v>16092996</v>
      </c>
      <c r="S196" s="9">
        <f>P196+Q196+R196</f>
        <v>33492644</v>
      </c>
      <c r="T196" s="47">
        <f>S196*E196/1000</f>
        <v>468897.016</v>
      </c>
      <c r="U196" s="9">
        <v>550403366</v>
      </c>
      <c r="V196" s="10">
        <v>93.9149</v>
      </c>
      <c r="W196" s="132">
        <f>S196/U196</f>
        <v>0.0608510886177974</v>
      </c>
      <c r="X196" s="10">
        <v>6.0851</v>
      </c>
      <c r="Y196" s="115"/>
      <c r="Z196" s="53"/>
      <c r="AA196" s="11"/>
      <c r="AB196" s="11"/>
      <c r="AC196" s="11"/>
      <c r="AD196" s="11"/>
      <c r="AE196" s="11"/>
      <c r="AF196" s="11"/>
      <c r="AG196" s="11"/>
      <c r="AH196" s="11"/>
    </row>
    <row r="197" ht="15" customHeight="1">
      <c r="A197" t="s" s="6">
        <v>318</v>
      </c>
      <c r="B197" t="s" s="6">
        <v>18</v>
      </c>
      <c r="C197" s="7">
        <v>13.99</v>
      </c>
      <c r="D197" s="7">
        <v>0</v>
      </c>
      <c r="E197" s="7">
        <v>13.99</v>
      </c>
      <c r="F197" s="7">
        <v>13.99</v>
      </c>
      <c r="G197" s="7">
        <v>13.99</v>
      </c>
      <c r="H197" s="7">
        <f>(1-W197)*C197+W197*E197</f>
        <v>13.99</v>
      </c>
      <c r="I197" s="8">
        <f>IF(H197&lt;16.28,N197,0)</f>
        <v>1108680650</v>
      </c>
      <c r="J197" s="131">
        <f>H197*N197/1000</f>
        <v>15510442.2935</v>
      </c>
      <c r="K197" s="8">
        <f>IF(H197&lt;16.28,S197,0)</f>
        <v>145701156</v>
      </c>
      <c r="L197" s="131">
        <f>H197*S197/1000</f>
        <v>2038359.17244</v>
      </c>
      <c r="M197" s="8">
        <f>IF(C197=E197,0,1)</f>
        <v>0</v>
      </c>
      <c r="N197" s="9">
        <v>1108680650</v>
      </c>
      <c r="O197" s="9">
        <f>N197*C197/1000</f>
        <v>15510442.2935</v>
      </c>
      <c r="P197" s="9">
        <v>66809994</v>
      </c>
      <c r="Q197" s="9">
        <v>27455972</v>
      </c>
      <c r="R197" s="9">
        <v>51435190</v>
      </c>
      <c r="S197" s="9">
        <f>P197+Q197+R197</f>
        <v>145701156</v>
      </c>
      <c r="T197" s="47">
        <f>S197*E197/1000</f>
        <v>2038359.17244</v>
      </c>
      <c r="U197" s="9">
        <v>1254381806</v>
      </c>
      <c r="V197" s="10">
        <v>88.38460000000001</v>
      </c>
      <c r="W197" s="132">
        <f>S197/U197</f>
        <v>0.116153754226247</v>
      </c>
      <c r="X197" s="10">
        <v>11.6154</v>
      </c>
      <c r="Y197" s="115"/>
      <c r="Z197" s="53"/>
      <c r="AA197" s="11"/>
      <c r="AB197" s="11"/>
      <c r="AC197" s="11"/>
      <c r="AD197" s="11"/>
      <c r="AE197" s="11"/>
      <c r="AF197" s="11"/>
      <c r="AG197" s="11"/>
      <c r="AH197" s="11"/>
    </row>
    <row r="198" ht="15" customHeight="1">
      <c r="A198" t="s" s="6">
        <v>104</v>
      </c>
      <c r="B198" t="s" s="6">
        <v>18</v>
      </c>
      <c r="C198" s="7">
        <v>13.97</v>
      </c>
      <c r="D198" s="7">
        <v>0</v>
      </c>
      <c r="E198" s="7">
        <v>28.18</v>
      </c>
      <c r="F198" s="7">
        <v>28.18</v>
      </c>
      <c r="G198" s="7">
        <v>28.18</v>
      </c>
      <c r="H198" s="7">
        <f>(1-W198)*C198+W198*E198</f>
        <v>16.1026103186084</v>
      </c>
      <c r="I198" s="8">
        <f>IF(H198&lt;16.28,N198,0)</f>
        <v>8472528123</v>
      </c>
      <c r="J198" s="131">
        <f>H198*N198/1000</f>
        <v>136429818.77812</v>
      </c>
      <c r="K198" s="8">
        <f>IF(H198&lt;16.28,S198,0)</f>
        <v>1496068387</v>
      </c>
      <c r="L198" s="131">
        <f>H198*S198/1000</f>
        <v>24090606.24585</v>
      </c>
      <c r="M198" s="8">
        <f>IF(C198=E198,0,1)</f>
        <v>1</v>
      </c>
      <c r="N198" s="9">
        <v>8472528123</v>
      </c>
      <c r="O198" s="9">
        <f>N198*C198/1000</f>
        <v>118361217.87831</v>
      </c>
      <c r="P198" s="9">
        <v>993594282</v>
      </c>
      <c r="Q198" s="9">
        <v>191228305</v>
      </c>
      <c r="R198" s="9">
        <v>311245800</v>
      </c>
      <c r="S198" s="9">
        <f>P198+Q198+R198</f>
        <v>1496068387</v>
      </c>
      <c r="T198" s="47">
        <f>S198*E198/1000</f>
        <v>42159207.14566</v>
      </c>
      <c r="U198" s="9">
        <v>9968596510</v>
      </c>
      <c r="V198" s="10">
        <v>84.9922</v>
      </c>
      <c r="W198" s="132">
        <f>S198/U198</f>
        <v>0.150078136425646</v>
      </c>
      <c r="X198" s="10">
        <v>15.0078</v>
      </c>
      <c r="Y198" s="115"/>
      <c r="Z198" s="53"/>
      <c r="AA198" s="11"/>
      <c r="AB198" s="11"/>
      <c r="AC198" s="11"/>
      <c r="AD198" s="11"/>
      <c r="AE198" s="11"/>
      <c r="AF198" s="11"/>
      <c r="AG198" s="11"/>
      <c r="AH198" s="11"/>
    </row>
    <row r="199" ht="15" customHeight="1">
      <c r="A199" t="s" s="6">
        <v>648</v>
      </c>
      <c r="B199" t="s" s="6">
        <v>18</v>
      </c>
      <c r="C199" s="7">
        <v>13.96</v>
      </c>
      <c r="D199" s="7">
        <v>0</v>
      </c>
      <c r="E199" s="7">
        <v>13.96</v>
      </c>
      <c r="F199" s="7">
        <v>13.96</v>
      </c>
      <c r="G199" s="7">
        <v>13.96</v>
      </c>
      <c r="H199" s="7">
        <f>(1-W199)*C199+W199*E199</f>
        <v>13.96</v>
      </c>
      <c r="I199" s="8">
        <f>IF(H199&lt;16.28,N199,0)</f>
        <v>1661865238</v>
      </c>
      <c r="J199" s="131">
        <f>H199*N199/1000</f>
        <v>23199638.72248</v>
      </c>
      <c r="K199" s="8">
        <f>IF(H199&lt;16.28,S199,0)</f>
        <v>304270382</v>
      </c>
      <c r="L199" s="131">
        <f>H199*S199/1000</f>
        <v>4247614.53272</v>
      </c>
      <c r="M199" s="8">
        <f>IF(C199=E199,0,1)</f>
        <v>0</v>
      </c>
      <c r="N199" s="9">
        <v>1661865238</v>
      </c>
      <c r="O199" s="9">
        <f>N199*C199/1000</f>
        <v>23199638.72248</v>
      </c>
      <c r="P199" s="9">
        <v>216337072</v>
      </c>
      <c r="Q199" s="9">
        <v>33869310</v>
      </c>
      <c r="R199" s="9">
        <v>54064000</v>
      </c>
      <c r="S199" s="9">
        <f>P199+Q199+R199</f>
        <v>304270382</v>
      </c>
      <c r="T199" s="47">
        <f>S199*E199/1000</f>
        <v>4247614.53272</v>
      </c>
      <c r="U199" s="9">
        <v>1966135620</v>
      </c>
      <c r="V199" s="10">
        <v>84.5244</v>
      </c>
      <c r="W199" s="132">
        <f>S199/U199</f>
        <v>0.154755541227619</v>
      </c>
      <c r="X199" s="10">
        <v>15.4756</v>
      </c>
      <c r="Y199" s="115"/>
      <c r="Z199" s="53"/>
      <c r="AA199" s="11"/>
      <c r="AB199" s="11"/>
      <c r="AC199" s="11"/>
      <c r="AD199" s="11"/>
      <c r="AE199" s="11"/>
      <c r="AF199" s="11"/>
      <c r="AG199" s="11"/>
      <c r="AH199" s="11"/>
    </row>
    <row r="200" ht="15" customHeight="1">
      <c r="A200" t="s" s="6">
        <v>404</v>
      </c>
      <c r="B200" t="s" s="6">
        <v>18</v>
      </c>
      <c r="C200" s="7">
        <v>13.95</v>
      </c>
      <c r="D200" s="7">
        <v>0</v>
      </c>
      <c r="E200" s="7">
        <v>13.95</v>
      </c>
      <c r="F200" s="7">
        <v>13.95</v>
      </c>
      <c r="G200" s="7">
        <v>13.95</v>
      </c>
      <c r="H200" s="7">
        <f>(1-W200)*C200+W200*E200</f>
        <v>13.95</v>
      </c>
      <c r="I200" s="8">
        <f>IF(H200&lt;16.28,N200,0)</f>
        <v>111695800</v>
      </c>
      <c r="J200" s="131">
        <f>H200*N200/1000</f>
        <v>1558156.41</v>
      </c>
      <c r="K200" s="8">
        <f>IF(H200&lt;16.28,S200,0)</f>
        <v>11287943</v>
      </c>
      <c r="L200" s="131">
        <f>H200*S200/1000</f>
        <v>157466.80485</v>
      </c>
      <c r="M200" s="8">
        <f>IF(C200=E200,0,1)</f>
        <v>0</v>
      </c>
      <c r="N200" s="9">
        <v>111695800</v>
      </c>
      <c r="O200" s="9">
        <f>N200*C200/1000</f>
        <v>1558156.41</v>
      </c>
      <c r="P200" s="9">
        <v>1624730</v>
      </c>
      <c r="Q200" s="9">
        <v>595900</v>
      </c>
      <c r="R200" s="9">
        <v>9067313</v>
      </c>
      <c r="S200" s="9">
        <f>P200+Q200+R200</f>
        <v>11287943</v>
      </c>
      <c r="T200" s="47">
        <f>S200*E200/1000</f>
        <v>157466.80485</v>
      </c>
      <c r="U200" s="9">
        <v>122983743</v>
      </c>
      <c r="V200" s="10">
        <v>90.8216</v>
      </c>
      <c r="W200" s="132">
        <f>S200/U200</f>
        <v>0.0917840254707486</v>
      </c>
      <c r="X200" s="10">
        <v>9.1784</v>
      </c>
      <c r="Y200" s="115"/>
      <c r="Z200" s="53"/>
      <c r="AA200" s="11"/>
      <c r="AB200" s="11"/>
      <c r="AC200" s="11"/>
      <c r="AD200" s="11"/>
      <c r="AE200" s="11"/>
      <c r="AF200" s="11"/>
      <c r="AG200" s="11"/>
      <c r="AH200" s="11"/>
    </row>
    <row r="201" ht="15" customHeight="1">
      <c r="A201" t="s" s="6">
        <v>438</v>
      </c>
      <c r="B201" t="s" s="6">
        <v>18</v>
      </c>
      <c r="C201" s="7">
        <v>13.93</v>
      </c>
      <c r="D201" s="7">
        <v>0</v>
      </c>
      <c r="E201" s="7">
        <v>17.06</v>
      </c>
      <c r="F201" s="7">
        <v>17.06</v>
      </c>
      <c r="G201" s="7">
        <v>17.04</v>
      </c>
      <c r="H201" s="7">
        <f>(1-W201)*C201+W201*E201</f>
        <v>14.4426916219277</v>
      </c>
      <c r="I201" s="8">
        <f>IF(H201&lt;16.28,N201,0)</f>
        <v>3796132925</v>
      </c>
      <c r="J201" s="131">
        <f>H201*N201/1000</f>
        <v>54826377.1916214</v>
      </c>
      <c r="K201" s="8">
        <f>IF(H201&lt;16.28,S201,0)</f>
        <v>743605745</v>
      </c>
      <c r="L201" s="131">
        <f>H201*S201/1000</f>
        <v>10739668.4633288</v>
      </c>
      <c r="M201" s="8">
        <f>IF(C201=E201,0,1)</f>
        <v>1</v>
      </c>
      <c r="N201" s="9">
        <v>3796132925</v>
      </c>
      <c r="O201" s="9">
        <f>N201*C201/1000</f>
        <v>52880131.64525</v>
      </c>
      <c r="P201" s="9">
        <v>558979475</v>
      </c>
      <c r="Q201" s="9">
        <v>107509300</v>
      </c>
      <c r="R201" s="9">
        <v>77116970</v>
      </c>
      <c r="S201" s="9">
        <f>P201+Q201+R201</f>
        <v>743605745</v>
      </c>
      <c r="T201" s="47">
        <f>S201*E201/1000</f>
        <v>12685914.0097</v>
      </c>
      <c r="U201" s="9">
        <v>4539738670</v>
      </c>
      <c r="V201" s="10">
        <v>83.62009999999999</v>
      </c>
      <c r="W201" s="132">
        <f>S201/U201</f>
        <v>0.163799240232478</v>
      </c>
      <c r="X201" s="10">
        <v>16.3799</v>
      </c>
      <c r="Y201" s="115"/>
      <c r="Z201" s="53"/>
      <c r="AA201" s="11"/>
      <c r="AB201" s="11"/>
      <c r="AC201" s="11"/>
      <c r="AD201" s="11"/>
      <c r="AE201" s="11"/>
      <c r="AF201" s="11"/>
      <c r="AG201" s="11"/>
      <c r="AH201" s="11"/>
    </row>
    <row r="202" ht="15" customHeight="1">
      <c r="A202" t="s" s="6">
        <v>450</v>
      </c>
      <c r="B202" t="s" s="6">
        <v>18</v>
      </c>
      <c r="C202" s="7">
        <v>13.85</v>
      </c>
      <c r="D202" s="7">
        <v>0</v>
      </c>
      <c r="E202" s="7">
        <v>13.85</v>
      </c>
      <c r="F202" s="7">
        <v>13.85</v>
      </c>
      <c r="G202" s="7">
        <v>13.85</v>
      </c>
      <c r="H202" s="7">
        <f>(1-W202)*C202+W202*E202</f>
        <v>13.85</v>
      </c>
      <c r="I202" s="8">
        <f>IF(H202&lt;16.28,N202,0)</f>
        <v>320988518</v>
      </c>
      <c r="J202" s="131">
        <f>H202*N202/1000</f>
        <v>4445690.9743</v>
      </c>
      <c r="K202" s="8">
        <f>IF(H202&lt;16.28,S202,0)</f>
        <v>281610801</v>
      </c>
      <c r="L202" s="131">
        <f>H202*S202/1000</f>
        <v>3900309.59385</v>
      </c>
      <c r="M202" s="8">
        <f>IF(C202=E202,0,1)</f>
        <v>0</v>
      </c>
      <c r="N202" s="9">
        <v>320988518</v>
      </c>
      <c r="O202" s="9">
        <f>N202*C202/1000</f>
        <v>4445690.9743</v>
      </c>
      <c r="P202" s="9">
        <v>17214947</v>
      </c>
      <c r="Q202" s="9">
        <v>103268178</v>
      </c>
      <c r="R202" s="9">
        <v>161127676</v>
      </c>
      <c r="S202" s="9">
        <f>P202+Q202+R202</f>
        <v>281610801</v>
      </c>
      <c r="T202" s="47">
        <f>S202*E202/1000</f>
        <v>3900309.59385</v>
      </c>
      <c r="U202" s="9">
        <v>602599319</v>
      </c>
      <c r="V202" s="10">
        <v>53.2673</v>
      </c>
      <c r="W202" s="132">
        <f>S202/U202</f>
        <v>0.467326782690904</v>
      </c>
      <c r="X202" s="10">
        <v>46.7327</v>
      </c>
      <c r="Y202" s="115"/>
      <c r="Z202" s="53"/>
      <c r="AA202" s="11"/>
      <c r="AB202" s="11"/>
      <c r="AC202" s="11"/>
      <c r="AD202" s="11"/>
      <c r="AE202" s="11"/>
      <c r="AF202" s="11"/>
      <c r="AG202" s="11"/>
      <c r="AH202" s="11"/>
    </row>
    <row r="203" ht="15" customHeight="1">
      <c r="A203" t="s" s="6">
        <v>326</v>
      </c>
      <c r="B203" t="s" s="6">
        <v>18</v>
      </c>
      <c r="C203" s="7">
        <v>13.8</v>
      </c>
      <c r="D203" s="7">
        <v>0</v>
      </c>
      <c r="E203" s="7">
        <v>27.18</v>
      </c>
      <c r="F203" s="7">
        <v>27.18</v>
      </c>
      <c r="G203" s="7">
        <v>27.18</v>
      </c>
      <c r="H203" s="7">
        <f>(1-W203)*C203+W203*E203</f>
        <v>15.5341930779382</v>
      </c>
      <c r="I203" s="8">
        <f>IF(H203&lt;16.28,N203,0)</f>
        <v>12224559111</v>
      </c>
      <c r="J203" s="131">
        <f>H203*N203/1000</f>
        <v>189898661.522943</v>
      </c>
      <c r="K203" s="8">
        <f>IF(H203&lt;16.28,S203,0)</f>
        <v>1820375860</v>
      </c>
      <c r="L203" s="131">
        <f>H203*S203/1000</f>
        <v>28278070.0836578</v>
      </c>
      <c r="M203" s="8">
        <f>IF(C203=E203,0,1)</f>
        <v>1</v>
      </c>
      <c r="N203" s="9">
        <v>12224559111</v>
      </c>
      <c r="O203" s="9">
        <f>N203*C203/1000</f>
        <v>168698915.7318</v>
      </c>
      <c r="P203" s="9">
        <v>884325040</v>
      </c>
      <c r="Q203" s="9">
        <v>637789800</v>
      </c>
      <c r="R203" s="9">
        <v>298261020</v>
      </c>
      <c r="S203" s="9">
        <f>P203+Q203+R203</f>
        <v>1820375860</v>
      </c>
      <c r="T203" s="47">
        <f>S203*E203/1000</f>
        <v>49477815.8748</v>
      </c>
      <c r="U203" s="9">
        <v>14044934971</v>
      </c>
      <c r="V203" s="10">
        <v>87.0389</v>
      </c>
      <c r="W203" s="132">
        <f>S203/U203</f>
        <v>0.12961084289523</v>
      </c>
      <c r="X203" s="10">
        <v>12.9611</v>
      </c>
      <c r="Y203" s="115"/>
      <c r="Z203" s="53"/>
      <c r="AA203" s="11"/>
      <c r="AB203" s="11"/>
      <c r="AC203" s="11"/>
      <c r="AD203" s="11"/>
      <c r="AE203" s="11"/>
      <c r="AF203" s="11"/>
      <c r="AG203" s="11"/>
      <c r="AH203" s="11"/>
    </row>
    <row r="204" ht="15" customHeight="1">
      <c r="A204" t="s" s="6">
        <v>448</v>
      </c>
      <c r="B204" t="s" s="6">
        <v>18</v>
      </c>
      <c r="C204" s="7">
        <v>13.77</v>
      </c>
      <c r="D204" s="7">
        <v>0</v>
      </c>
      <c r="E204" s="7">
        <v>13.77</v>
      </c>
      <c r="F204" s="7">
        <v>13.77</v>
      </c>
      <c r="G204" s="7">
        <v>13.77</v>
      </c>
      <c r="H204" s="7">
        <f>(1-W204)*C204+W204*E204</f>
        <v>13.77</v>
      </c>
      <c r="I204" s="8">
        <f>IF(H204&lt;16.28,N204,0)</f>
        <v>1779086220</v>
      </c>
      <c r="J204" s="131">
        <f>H204*N204/1000</f>
        <v>24498017.2494</v>
      </c>
      <c r="K204" s="8">
        <f>IF(H204&lt;16.28,S204,0)</f>
        <v>276032160</v>
      </c>
      <c r="L204" s="131">
        <f>H204*S204/1000</f>
        <v>3800962.8432</v>
      </c>
      <c r="M204" s="8">
        <f>IF(C204=E204,0,1)</f>
        <v>0</v>
      </c>
      <c r="N204" s="9">
        <v>1779086220</v>
      </c>
      <c r="O204" s="9">
        <f>N204*C204/1000</f>
        <v>24498017.2494</v>
      </c>
      <c r="P204" s="9">
        <v>156824900</v>
      </c>
      <c r="Q204" s="9">
        <v>46690700</v>
      </c>
      <c r="R204" s="9">
        <v>72516560</v>
      </c>
      <c r="S204" s="9">
        <f>P204+Q204+R204</f>
        <v>276032160</v>
      </c>
      <c r="T204" s="47">
        <f>S204*E204/1000</f>
        <v>3800962.8432</v>
      </c>
      <c r="U204" s="9">
        <v>2055118380</v>
      </c>
      <c r="V204" s="10">
        <v>86.5686</v>
      </c>
      <c r="W204" s="132">
        <f>S204/U204</f>
        <v>0.134314481679639</v>
      </c>
      <c r="X204" s="10">
        <v>13.4314</v>
      </c>
      <c r="Y204" s="115"/>
      <c r="Z204" s="53"/>
      <c r="AA204" s="11"/>
      <c r="AB204" s="11"/>
      <c r="AC204" s="11"/>
      <c r="AD204" s="11"/>
      <c r="AE204" s="11"/>
      <c r="AF204" s="11"/>
      <c r="AG204" s="11"/>
      <c r="AH204" s="11"/>
    </row>
    <row r="205" ht="15" customHeight="1">
      <c r="A205" t="s" s="6">
        <v>70</v>
      </c>
      <c r="B205" t="s" s="6">
        <v>18</v>
      </c>
      <c r="C205" s="7">
        <v>13.75</v>
      </c>
      <c r="D205" s="7">
        <v>0</v>
      </c>
      <c r="E205" s="7">
        <v>13.75</v>
      </c>
      <c r="F205" s="7">
        <v>13.75</v>
      </c>
      <c r="G205" s="7">
        <v>13.75</v>
      </c>
      <c r="H205" s="7">
        <f>(1-W205)*C205+W205*E205</f>
        <v>13.75</v>
      </c>
      <c r="I205" s="8">
        <f>IF(H205&lt;16.28,N205,0)</f>
        <v>999494343</v>
      </c>
      <c r="J205" s="131">
        <f>H205*N205/1000</f>
        <v>13743047.21625</v>
      </c>
      <c r="K205" s="8">
        <f>IF(H205&lt;16.28,S205,0)</f>
        <v>51712937</v>
      </c>
      <c r="L205" s="131">
        <f>H205*S205/1000</f>
        <v>711052.88375</v>
      </c>
      <c r="M205" s="8">
        <f>IF(C205=E205,0,1)</f>
        <v>0</v>
      </c>
      <c r="N205" s="9">
        <v>999494343</v>
      </c>
      <c r="O205" s="9">
        <f>N205*C205/1000</f>
        <v>13743047.21625</v>
      </c>
      <c r="P205" s="9">
        <v>20906135</v>
      </c>
      <c r="Q205" s="9">
        <v>4766558</v>
      </c>
      <c r="R205" s="9">
        <v>26040244</v>
      </c>
      <c r="S205" s="9">
        <f>P205+Q205+R205</f>
        <v>51712937</v>
      </c>
      <c r="T205" s="47">
        <f>S205*E205/1000</f>
        <v>711052.88375</v>
      </c>
      <c r="U205" s="9">
        <v>1051207280</v>
      </c>
      <c r="V205" s="10">
        <v>95.0806</v>
      </c>
      <c r="W205" s="132">
        <f>S205/U205</f>
        <v>0.0491938535661587</v>
      </c>
      <c r="X205" s="10">
        <v>4.9194</v>
      </c>
      <c r="Y205" s="115"/>
      <c r="Z205" s="53"/>
      <c r="AA205" s="11"/>
      <c r="AB205" s="11"/>
      <c r="AC205" s="11"/>
      <c r="AD205" s="11"/>
      <c r="AE205" s="11"/>
      <c r="AF205" s="11"/>
      <c r="AG205" s="11"/>
      <c r="AH205" s="11"/>
    </row>
    <row r="206" ht="15" customHeight="1">
      <c r="A206" t="s" s="6">
        <v>216</v>
      </c>
      <c r="B206" t="s" s="6">
        <v>18</v>
      </c>
      <c r="C206" s="7">
        <v>13.74</v>
      </c>
      <c r="D206" s="7">
        <v>0</v>
      </c>
      <c r="E206" s="7">
        <v>29</v>
      </c>
      <c r="F206" s="7">
        <v>29</v>
      </c>
      <c r="G206" s="7">
        <v>29</v>
      </c>
      <c r="H206" s="7">
        <f>(1-W206)*C206+W206*E206</f>
        <v>16.9557433120101</v>
      </c>
      <c r="I206" s="8">
        <f>IF(H206&lt;16.28,N206,0)</f>
        <v>0</v>
      </c>
      <c r="J206" s="131">
        <f>H206*N206/1000</f>
        <v>157902226.216964</v>
      </c>
      <c r="K206" s="8">
        <f>IF(H206&lt;16.28,S206,0)</f>
        <v>0</v>
      </c>
      <c r="L206" s="131">
        <f>H206*S206/1000</f>
        <v>42158934.4251559</v>
      </c>
      <c r="M206" s="8">
        <f>IF(C206=E206,0,1)</f>
        <v>1</v>
      </c>
      <c r="N206" s="9">
        <v>9312610088</v>
      </c>
      <c r="O206" s="9">
        <f>N206*C206/1000</f>
        <v>127955262.60912</v>
      </c>
      <c r="P206" s="9">
        <v>1684698677</v>
      </c>
      <c r="Q206" s="9">
        <v>385716480</v>
      </c>
      <c r="R206" s="9">
        <v>415995120</v>
      </c>
      <c r="S206" s="9">
        <f>P206+Q206+R206</f>
        <v>2486410277</v>
      </c>
      <c r="T206" s="47">
        <f>S206*E206/1000</f>
        <v>72105898.03300001</v>
      </c>
      <c r="U206" s="9">
        <v>11799020365</v>
      </c>
      <c r="V206" s="10">
        <v>78.92700000000001</v>
      </c>
      <c r="W206" s="132">
        <f>S206/U206</f>
        <v>0.210730230144831</v>
      </c>
      <c r="X206" s="10">
        <v>21.073</v>
      </c>
      <c r="Y206" s="115"/>
      <c r="Z206" s="53"/>
      <c r="AA206" s="11"/>
      <c r="AB206" s="11"/>
      <c r="AC206" s="11"/>
      <c r="AD206" s="11"/>
      <c r="AE206" s="11"/>
      <c r="AF206" s="11"/>
      <c r="AG206" s="11"/>
      <c r="AH206" s="11"/>
    </row>
    <row r="207" ht="15" customHeight="1">
      <c r="A207" t="s" s="6">
        <v>690</v>
      </c>
      <c r="B207" t="s" s="6">
        <v>18</v>
      </c>
      <c r="C207" s="7">
        <v>13.71</v>
      </c>
      <c r="D207" s="7">
        <v>13.71</v>
      </c>
      <c r="E207" s="7">
        <v>13.71</v>
      </c>
      <c r="F207" s="7">
        <v>13.71</v>
      </c>
      <c r="G207" s="7">
        <v>13.71</v>
      </c>
      <c r="H207" s="7">
        <f>(1-W207)*C207+W207*E207</f>
        <v>13.71</v>
      </c>
      <c r="I207" s="8">
        <f>IF(H207&lt;16.28,N207,0)</f>
        <v>257725435</v>
      </c>
      <c r="J207" s="131">
        <f>H207*N207/1000</f>
        <v>3533415.71385</v>
      </c>
      <c r="K207" s="8">
        <f>IF(H207&lt;16.28,S207,0)</f>
        <v>65793306</v>
      </c>
      <c r="L207" s="131">
        <f>H207*S207/1000</f>
        <v>902026.22526</v>
      </c>
      <c r="M207" s="8">
        <f>IF(C207=E207,0,1)</f>
        <v>0</v>
      </c>
      <c r="N207" s="9">
        <v>257725435</v>
      </c>
      <c r="O207" s="9">
        <f>N207*C207/1000</f>
        <v>3533415.71385</v>
      </c>
      <c r="P207" s="9">
        <v>26247977</v>
      </c>
      <c r="Q207" s="9">
        <v>24161300</v>
      </c>
      <c r="R207" s="9">
        <v>15384029</v>
      </c>
      <c r="S207" s="9">
        <f>P207+Q207+R207</f>
        <v>65793306</v>
      </c>
      <c r="T207" s="47">
        <f>S207*E207/1000</f>
        <v>902026.22526</v>
      </c>
      <c r="U207" s="9">
        <v>326913014</v>
      </c>
      <c r="V207" s="10">
        <v>79.87439999999999</v>
      </c>
      <c r="W207" s="132">
        <f>S207/U207</f>
        <v>0.20125630728179</v>
      </c>
      <c r="X207" s="10">
        <v>20.1256</v>
      </c>
      <c r="Y207" s="115"/>
      <c r="Z207" s="53"/>
      <c r="AA207" s="11"/>
      <c r="AB207" s="11"/>
      <c r="AC207" s="11"/>
      <c r="AD207" s="11"/>
      <c r="AE207" s="11"/>
      <c r="AF207" s="11"/>
      <c r="AG207" s="11"/>
      <c r="AH207" s="11"/>
    </row>
    <row r="208" ht="15" customHeight="1">
      <c r="A208" t="s" s="6">
        <v>270</v>
      </c>
      <c r="B208" t="s" s="6">
        <v>18</v>
      </c>
      <c r="C208" s="7">
        <v>13.67</v>
      </c>
      <c r="D208" s="7">
        <v>0</v>
      </c>
      <c r="E208" s="7">
        <v>13.67</v>
      </c>
      <c r="F208" s="7">
        <v>13.67</v>
      </c>
      <c r="G208" s="7">
        <v>13.67</v>
      </c>
      <c r="H208" s="7">
        <f>(1-W208)*C208+W208*E208</f>
        <v>13.67</v>
      </c>
      <c r="I208" s="8">
        <f>IF(H208&lt;16.28,N208,0)</f>
        <v>472111589</v>
      </c>
      <c r="J208" s="131">
        <f>H208*N208/1000</f>
        <v>6453765.42163</v>
      </c>
      <c r="K208" s="8">
        <f>IF(H208&lt;16.28,S208,0)</f>
        <v>146337399</v>
      </c>
      <c r="L208" s="131">
        <f>H208*S208/1000</f>
        <v>2000432.24433</v>
      </c>
      <c r="M208" s="8">
        <f>IF(C208=E208,0,1)</f>
        <v>0</v>
      </c>
      <c r="N208" s="9">
        <v>472111589</v>
      </c>
      <c r="O208" s="9">
        <f>N208*C208/1000</f>
        <v>6453765.42163</v>
      </c>
      <c r="P208" s="9">
        <v>97934794</v>
      </c>
      <c r="Q208" s="9">
        <v>20145935</v>
      </c>
      <c r="R208" s="9">
        <v>28256670</v>
      </c>
      <c r="S208" s="9">
        <f>P208+Q208+R208</f>
        <v>146337399</v>
      </c>
      <c r="T208" s="47">
        <f>S208*E208/1000</f>
        <v>2000432.24433</v>
      </c>
      <c r="U208" s="9">
        <v>618448988</v>
      </c>
      <c r="V208" s="10">
        <v>76.33799999999999</v>
      </c>
      <c r="W208" s="132">
        <f>S208/U208</f>
        <v>0.236619999125942</v>
      </c>
      <c r="X208" s="10">
        <v>23.662</v>
      </c>
      <c r="Y208" s="115"/>
      <c r="Z208" s="53"/>
      <c r="AA208" s="11"/>
      <c r="AB208" s="11"/>
      <c r="AC208" s="11"/>
      <c r="AD208" s="11"/>
      <c r="AE208" s="11"/>
      <c r="AF208" s="11"/>
      <c r="AG208" s="11"/>
      <c r="AH208" s="11"/>
    </row>
    <row r="209" ht="15" customHeight="1">
      <c r="A209" t="s" s="6">
        <v>716</v>
      </c>
      <c r="B209" t="s" s="6">
        <v>18</v>
      </c>
      <c r="C209" s="7">
        <v>13.67</v>
      </c>
      <c r="D209" s="7">
        <v>0</v>
      </c>
      <c r="E209" s="7">
        <v>18.18</v>
      </c>
      <c r="F209" s="7">
        <v>18.18</v>
      </c>
      <c r="G209" s="7">
        <v>18.15</v>
      </c>
      <c r="H209" s="7">
        <f>(1-W209)*C209+W209*E209</f>
        <v>14.5280244721726</v>
      </c>
      <c r="I209" s="8">
        <f>IF(H209&lt;16.28,N209,0)</f>
        <v>2137180003</v>
      </c>
      <c r="J209" s="131">
        <f>H209*N209/1000</f>
        <v>31049003.3850219</v>
      </c>
      <c r="K209" s="8">
        <f>IF(H209&lt;16.28,S209,0)</f>
        <v>502126241</v>
      </c>
      <c r="L209" s="131">
        <f>H209*S209/1000</f>
        <v>7294902.31736804</v>
      </c>
      <c r="M209" s="8">
        <f>IF(C209=E209,0,1)</f>
        <v>1</v>
      </c>
      <c r="N209" s="9">
        <v>2137180003</v>
      </c>
      <c r="O209" s="9">
        <f>N209*C209/1000</f>
        <v>29215250.64101</v>
      </c>
      <c r="P209" s="9">
        <v>377633981</v>
      </c>
      <c r="Q209" s="9">
        <v>44712600</v>
      </c>
      <c r="R209" s="9">
        <v>79779660</v>
      </c>
      <c r="S209" s="9">
        <f>P209+Q209+R209</f>
        <v>502126241</v>
      </c>
      <c r="T209" s="47">
        <f>S209*E209/1000</f>
        <v>9128655.061380001</v>
      </c>
      <c r="U209" s="9">
        <v>2639306244</v>
      </c>
      <c r="V209" s="10">
        <v>80.9751</v>
      </c>
      <c r="W209" s="132">
        <f>S209/U209</f>
        <v>0.190249328641379</v>
      </c>
      <c r="X209" s="10">
        <v>19.0249</v>
      </c>
      <c r="Y209" s="115"/>
      <c r="Z209" s="53"/>
      <c r="AA209" s="11"/>
      <c r="AB209" s="11"/>
      <c r="AC209" s="11"/>
      <c r="AD209" s="11"/>
      <c r="AE209" s="11"/>
      <c r="AF209" s="11"/>
      <c r="AG209" s="11"/>
      <c r="AH209" s="11"/>
    </row>
    <row r="210" ht="15" customHeight="1">
      <c r="A210" t="s" s="6">
        <v>280</v>
      </c>
      <c r="B210" t="s" s="6">
        <v>18</v>
      </c>
      <c r="C210" s="7">
        <v>13.66</v>
      </c>
      <c r="D210" s="7">
        <v>0</v>
      </c>
      <c r="E210" s="7">
        <v>13.66</v>
      </c>
      <c r="F210" s="7">
        <v>13.66</v>
      </c>
      <c r="G210" s="7">
        <v>13.66</v>
      </c>
      <c r="H210" s="7">
        <f>(1-W210)*C210+W210*E210</f>
        <v>13.66</v>
      </c>
      <c r="I210" s="8">
        <f>IF(H210&lt;16.28,N210,0)</f>
        <v>267631032</v>
      </c>
      <c r="J210" s="131">
        <f>H210*N210/1000</f>
        <v>3655839.89712</v>
      </c>
      <c r="K210" s="8">
        <f>IF(H210&lt;16.28,S210,0)</f>
        <v>70698265</v>
      </c>
      <c r="L210" s="131">
        <f>H210*S210/1000</f>
        <v>965738.2999</v>
      </c>
      <c r="M210" s="8">
        <f>IF(C210=E210,0,1)</f>
        <v>0</v>
      </c>
      <c r="N210" s="9">
        <v>267631032</v>
      </c>
      <c r="O210" s="9">
        <f>N210*C210/1000</f>
        <v>3655839.89712</v>
      </c>
      <c r="P210" s="9">
        <v>24099145</v>
      </c>
      <c r="Q210" s="9">
        <v>5498600</v>
      </c>
      <c r="R210" s="9">
        <v>41100520</v>
      </c>
      <c r="S210" s="9">
        <f>P210+Q210+R210</f>
        <v>70698265</v>
      </c>
      <c r="T210" s="47">
        <f>S210*E210/1000</f>
        <v>965738.2999</v>
      </c>
      <c r="U210" s="9">
        <v>338329297</v>
      </c>
      <c r="V210" s="10">
        <v>79.1037</v>
      </c>
      <c r="W210" s="132">
        <f>S210/U210</f>
        <v>0.208962882100039</v>
      </c>
      <c r="X210" s="10">
        <v>20.8963</v>
      </c>
      <c r="Y210" s="115"/>
      <c r="Z210" s="53"/>
      <c r="AA210" s="11"/>
      <c r="AB210" s="11"/>
      <c r="AC210" s="11"/>
      <c r="AD210" s="11"/>
      <c r="AE210" s="11"/>
      <c r="AF210" s="11"/>
      <c r="AG210" s="11"/>
      <c r="AH210" s="11"/>
    </row>
    <row r="211" ht="15" customHeight="1">
      <c r="A211" t="s" s="6">
        <v>316</v>
      </c>
      <c r="B211" t="s" s="6">
        <v>18</v>
      </c>
      <c r="C211" s="7">
        <v>13.65</v>
      </c>
      <c r="D211" s="7">
        <v>0</v>
      </c>
      <c r="E211" s="7">
        <v>13.65</v>
      </c>
      <c r="F211" s="7">
        <v>13.65</v>
      </c>
      <c r="G211" s="7">
        <v>13.65</v>
      </c>
      <c r="H211" s="7">
        <f>(1-W211)*C211+W211*E211</f>
        <v>13.65</v>
      </c>
      <c r="I211" s="8">
        <f>IF(H211&lt;16.28,N211,0)</f>
        <v>730223755</v>
      </c>
      <c r="J211" s="131">
        <f>H211*N211/1000</f>
        <v>9967554.25575</v>
      </c>
      <c r="K211" s="8">
        <f>IF(H211&lt;16.28,S211,0)</f>
        <v>340417837</v>
      </c>
      <c r="L211" s="131">
        <f>H211*S211/1000</f>
        <v>4646703.47505</v>
      </c>
      <c r="M211" s="8">
        <f>IF(C211=E211,0,1)</f>
        <v>0</v>
      </c>
      <c r="N211" s="9">
        <v>730223755</v>
      </c>
      <c r="O211" s="9">
        <f>N211*C211/1000</f>
        <v>9967554.25575</v>
      </c>
      <c r="P211" s="9">
        <v>185960778</v>
      </c>
      <c r="Q211" s="9">
        <v>53712669</v>
      </c>
      <c r="R211" s="9">
        <v>100744390</v>
      </c>
      <c r="S211" s="9">
        <f>P211+Q211+R211</f>
        <v>340417837</v>
      </c>
      <c r="T211" s="47">
        <f>S211*E211/1000</f>
        <v>4646703.47505</v>
      </c>
      <c r="U211" s="9">
        <v>1070641592</v>
      </c>
      <c r="V211" s="10">
        <v>68.2043</v>
      </c>
      <c r="W211" s="132">
        <f>S211/U211</f>
        <v>0.317956858339574</v>
      </c>
      <c r="X211" s="10">
        <v>31.7957</v>
      </c>
      <c r="Y211" s="115"/>
      <c r="Z211" s="53"/>
      <c r="AA211" s="11"/>
      <c r="AB211" s="11"/>
      <c r="AC211" s="11"/>
      <c r="AD211" s="11"/>
      <c r="AE211" s="11"/>
      <c r="AF211" s="11"/>
      <c r="AG211" s="11"/>
      <c r="AH211" s="11"/>
    </row>
    <row r="212" ht="15" customHeight="1">
      <c r="A212" t="s" s="6">
        <v>504</v>
      </c>
      <c r="B212" t="s" s="6">
        <v>18</v>
      </c>
      <c r="C212" s="7">
        <v>13.6</v>
      </c>
      <c r="D212" s="7">
        <v>0</v>
      </c>
      <c r="E212" s="7">
        <v>26.35</v>
      </c>
      <c r="F212" s="7">
        <v>26.35</v>
      </c>
      <c r="G212" s="7">
        <v>26.35</v>
      </c>
      <c r="H212" s="7">
        <f>(1-W212)*C212+W212*E212</f>
        <v>15.0607934242436</v>
      </c>
      <c r="I212" s="8">
        <f>IF(H212&lt;16.28,N212,0)</f>
        <v>4030974541</v>
      </c>
      <c r="J212" s="131">
        <f>H212*N212/1000</f>
        <v>60709674.8603862</v>
      </c>
      <c r="K212" s="8">
        <f>IF(H212&lt;16.28,S212,0)</f>
        <v>521597427</v>
      </c>
      <c r="L212" s="131">
        <f>H212*S212/1000</f>
        <v>7855671.09866398</v>
      </c>
      <c r="M212" s="8">
        <f>IF(C212=E212,0,1)</f>
        <v>1</v>
      </c>
      <c r="N212" s="9">
        <v>4030974541</v>
      </c>
      <c r="O212" s="9">
        <f>N212*C212/1000</f>
        <v>54821253.7576</v>
      </c>
      <c r="P212" s="9">
        <v>297062546</v>
      </c>
      <c r="Q212" s="9">
        <v>119507751</v>
      </c>
      <c r="R212" s="9">
        <v>105027130</v>
      </c>
      <c r="S212" s="9">
        <f>P212+Q212+R212</f>
        <v>521597427</v>
      </c>
      <c r="T212" s="47">
        <f>S212*E212/1000</f>
        <v>13744092.20145</v>
      </c>
      <c r="U212" s="9">
        <v>4552571968</v>
      </c>
      <c r="V212" s="10">
        <v>88.5428</v>
      </c>
      <c r="W212" s="132">
        <f>S212/U212</f>
        <v>0.114572033274005</v>
      </c>
      <c r="X212" s="10">
        <v>11.4572</v>
      </c>
      <c r="Y212" s="115"/>
      <c r="Z212" s="53"/>
      <c r="AA212" s="11"/>
      <c r="AB212" s="11"/>
      <c r="AC212" s="11"/>
      <c r="AD212" s="11"/>
      <c r="AE212" s="11"/>
      <c r="AF212" s="11"/>
      <c r="AG212" s="11"/>
      <c r="AH212" s="11"/>
    </row>
    <row r="213" ht="15" customHeight="1">
      <c r="A213" t="s" s="6">
        <v>62</v>
      </c>
      <c r="B213" t="s" s="6">
        <v>18</v>
      </c>
      <c r="C213" s="7">
        <v>13.58</v>
      </c>
      <c r="D213" s="7">
        <v>0</v>
      </c>
      <c r="E213" s="7">
        <v>29.93</v>
      </c>
      <c r="F213" s="7">
        <v>29.93</v>
      </c>
      <c r="G213" s="7">
        <v>29.93</v>
      </c>
      <c r="H213" s="7">
        <f>(1-W213)*C213+W213*E213</f>
        <v>17.1044551554684</v>
      </c>
      <c r="I213" s="8">
        <f>IF(H213&lt;16.28,N213,0)</f>
        <v>0</v>
      </c>
      <c r="J213" s="131">
        <f>H213*N213/1000</f>
        <v>57649584.2373625</v>
      </c>
      <c r="K213" s="8">
        <f>IF(H213&lt;16.28,S213,0)</f>
        <v>0</v>
      </c>
      <c r="L213" s="131">
        <f>H213*S213/1000</f>
        <v>15842085.2165677</v>
      </c>
      <c r="M213" s="8">
        <f>IF(C213=E213,0,1)</f>
        <v>1</v>
      </c>
      <c r="N213" s="9">
        <v>3370442596</v>
      </c>
      <c r="O213" s="9">
        <f>N213*C213/1000</f>
        <v>45770610.45368</v>
      </c>
      <c r="P213" s="9">
        <v>491651925</v>
      </c>
      <c r="Q213" s="9">
        <v>312861600</v>
      </c>
      <c r="R213" s="9">
        <v>121682900</v>
      </c>
      <c r="S213" s="9">
        <f>P213+Q213+R213</f>
        <v>926196425</v>
      </c>
      <c r="T213" s="47">
        <f>S213*E213/1000</f>
        <v>27721059.00025</v>
      </c>
      <c r="U213" s="9">
        <v>4296639021</v>
      </c>
      <c r="V213" s="10">
        <v>78.44370000000001</v>
      </c>
      <c r="W213" s="132">
        <f>S213/U213</f>
        <v>0.215563006450665</v>
      </c>
      <c r="X213" s="10">
        <v>21.5563</v>
      </c>
      <c r="Y213" s="115"/>
      <c r="Z213" s="53"/>
      <c r="AA213" s="11"/>
      <c r="AB213" s="11"/>
      <c r="AC213" s="11"/>
      <c r="AD213" s="11"/>
      <c r="AE213" s="11"/>
      <c r="AF213" s="11"/>
      <c r="AG213" s="11"/>
      <c r="AH213" s="11"/>
    </row>
    <row r="214" ht="15" customHeight="1">
      <c r="A214" t="s" s="6">
        <v>484</v>
      </c>
      <c r="B214" t="s" s="6">
        <v>18</v>
      </c>
      <c r="C214" s="7">
        <v>13.54</v>
      </c>
      <c r="D214" s="7">
        <v>0</v>
      </c>
      <c r="E214" s="7">
        <v>13.54</v>
      </c>
      <c r="F214" s="7">
        <v>13.54</v>
      </c>
      <c r="G214" s="7">
        <v>13.54</v>
      </c>
      <c r="H214" s="7">
        <f>(1-W214)*C214+W214*E214</f>
        <v>13.54</v>
      </c>
      <c r="I214" s="8">
        <f>IF(H214&lt;16.28,N214,0)</f>
        <v>163670194</v>
      </c>
      <c r="J214" s="131">
        <f>H214*N214/1000</f>
        <v>2216094.42676</v>
      </c>
      <c r="K214" s="8">
        <f>IF(H214&lt;16.28,S214,0)</f>
        <v>19980925</v>
      </c>
      <c r="L214" s="131">
        <f>H214*S214/1000</f>
        <v>270541.7245</v>
      </c>
      <c r="M214" s="8">
        <f>IF(C214=E214,0,1)</f>
        <v>0</v>
      </c>
      <c r="N214" s="9">
        <v>163670194</v>
      </c>
      <c r="O214" s="9">
        <f>N214*C214/1000</f>
        <v>2216094.42676</v>
      </c>
      <c r="P214" s="9">
        <v>5058106</v>
      </c>
      <c r="Q214" s="9">
        <v>206400</v>
      </c>
      <c r="R214" s="9">
        <v>14716419</v>
      </c>
      <c r="S214" s="9">
        <f>P214+Q214+R214</f>
        <v>19980925</v>
      </c>
      <c r="T214" s="47">
        <f>S214*E214/1000</f>
        <v>270541.7245</v>
      </c>
      <c r="U214" s="9">
        <v>183651119</v>
      </c>
      <c r="V214" s="10">
        <v>89.1202</v>
      </c>
      <c r="W214" s="132">
        <f>S214/U214</f>
        <v>0.108798275277593</v>
      </c>
      <c r="X214" s="10">
        <v>10.8798</v>
      </c>
      <c r="Y214" s="115"/>
      <c r="Z214" s="53"/>
      <c r="AA214" s="11"/>
      <c r="AB214" s="11"/>
      <c r="AC214" s="11"/>
      <c r="AD214" s="11"/>
      <c r="AE214" s="11"/>
      <c r="AF214" s="11"/>
      <c r="AG214" s="11"/>
      <c r="AH214" s="11"/>
    </row>
    <row r="215" ht="15" customHeight="1">
      <c r="A215" t="s" s="6">
        <v>184</v>
      </c>
      <c r="B215" t="s" s="6">
        <v>18</v>
      </c>
      <c r="C215" s="7">
        <v>13.53</v>
      </c>
      <c r="D215" s="7">
        <v>0</v>
      </c>
      <c r="E215" s="7">
        <v>13.53</v>
      </c>
      <c r="F215" s="7">
        <v>13.53</v>
      </c>
      <c r="G215" s="7">
        <v>13.53</v>
      </c>
      <c r="H215" s="7">
        <f>(1-W215)*C215+W215*E215</f>
        <v>13.53</v>
      </c>
      <c r="I215" s="8">
        <f>IF(H215&lt;16.28,N215,0)</f>
        <v>277076655</v>
      </c>
      <c r="J215" s="131">
        <f>H215*N215/1000</f>
        <v>3748847.14215</v>
      </c>
      <c r="K215" s="8">
        <f>IF(H215&lt;16.28,S215,0)</f>
        <v>31830444</v>
      </c>
      <c r="L215" s="131">
        <f>H215*S215/1000</f>
        <v>430665.90732</v>
      </c>
      <c r="M215" s="8">
        <f>IF(C215=E215,0,1)</f>
        <v>0</v>
      </c>
      <c r="N215" s="9">
        <v>277076655</v>
      </c>
      <c r="O215" s="9">
        <f>N215*C215/1000</f>
        <v>3748847.14215</v>
      </c>
      <c r="P215" s="9">
        <v>15557234</v>
      </c>
      <c r="Q215" s="9">
        <v>4376200</v>
      </c>
      <c r="R215" s="9">
        <v>11897010</v>
      </c>
      <c r="S215" s="9">
        <f>P215+Q215+R215</f>
        <v>31830444</v>
      </c>
      <c r="T215" s="47">
        <f>S215*E215/1000</f>
        <v>430665.90732</v>
      </c>
      <c r="U215" s="9">
        <v>308907099</v>
      </c>
      <c r="V215" s="10">
        <v>89.69580000000001</v>
      </c>
      <c r="W215" s="132">
        <f>S215/U215</f>
        <v>0.103042125296059</v>
      </c>
      <c r="X215" s="10">
        <v>10.3042</v>
      </c>
      <c r="Y215" s="115"/>
      <c r="Z215" s="53"/>
      <c r="AA215" s="11"/>
      <c r="AB215" s="11"/>
      <c r="AC215" s="11"/>
      <c r="AD215" s="11"/>
      <c r="AE215" s="11"/>
      <c r="AF215" s="11"/>
      <c r="AG215" s="11"/>
      <c r="AH215" s="11"/>
    </row>
    <row r="216" ht="15" customHeight="1">
      <c r="A216" t="s" s="6">
        <v>436</v>
      </c>
      <c r="B216" t="s" s="6">
        <v>18</v>
      </c>
      <c r="C216" s="7">
        <v>13.53</v>
      </c>
      <c r="D216" s="7">
        <v>0</v>
      </c>
      <c r="E216" s="7">
        <v>18.73</v>
      </c>
      <c r="F216" s="7">
        <v>18.73</v>
      </c>
      <c r="G216" s="7">
        <v>18.73</v>
      </c>
      <c r="H216" s="7">
        <f>(1-W216)*C216+W216*E216</f>
        <v>14.1883646351995</v>
      </c>
      <c r="I216" s="8">
        <f>IF(H216&lt;16.28,N216,0)</f>
        <v>5140468190</v>
      </c>
      <c r="J216" s="131">
        <f>H216*N216/1000</f>
        <v>72934837.07536399</v>
      </c>
      <c r="K216" s="8">
        <f>IF(H216&lt;16.28,S216,0)</f>
        <v>745172651</v>
      </c>
      <c r="L216" s="131">
        <f>H216*S216/1000</f>
        <v>10572781.2885663</v>
      </c>
      <c r="M216" s="8">
        <f>IF(C216=E216,0,1)</f>
        <v>1</v>
      </c>
      <c r="N216" s="9">
        <v>5140468190</v>
      </c>
      <c r="O216" s="9">
        <f>N216*C216/1000</f>
        <v>69550534.6107</v>
      </c>
      <c r="P216" s="9">
        <v>378446011</v>
      </c>
      <c r="Q216" s="9">
        <v>186435900</v>
      </c>
      <c r="R216" s="9">
        <v>180290740</v>
      </c>
      <c r="S216" s="9">
        <f>P216+Q216+R216</f>
        <v>745172651</v>
      </c>
      <c r="T216" s="47">
        <f>S216*E216/1000</f>
        <v>13957083.75323</v>
      </c>
      <c r="U216" s="9">
        <v>5885640841</v>
      </c>
      <c r="V216" s="10">
        <v>87.3391</v>
      </c>
      <c r="W216" s="132">
        <f>S216/U216</f>
        <v>0.126608583692204</v>
      </c>
      <c r="X216" s="10">
        <v>12.6609</v>
      </c>
      <c r="Y216" s="115"/>
      <c r="Z216" s="53"/>
      <c r="AA216" s="11"/>
      <c r="AB216" s="11"/>
      <c r="AC216" s="11"/>
      <c r="AD216" s="11"/>
      <c r="AE216" s="11"/>
      <c r="AF216" s="11"/>
      <c r="AG216" s="11"/>
      <c r="AH216" s="11"/>
    </row>
    <row r="217" ht="15" customHeight="1">
      <c r="A217" t="s" s="6">
        <v>54</v>
      </c>
      <c r="B217" t="s" s="6">
        <v>18</v>
      </c>
      <c r="C217" s="7">
        <v>13.42</v>
      </c>
      <c r="D217" s="7">
        <v>0</v>
      </c>
      <c r="E217" s="7">
        <v>28.28</v>
      </c>
      <c r="F217" s="7">
        <v>28.28</v>
      </c>
      <c r="G217" s="7">
        <v>28.28</v>
      </c>
      <c r="H217" s="7">
        <f>(1-W217)*C217+W217*E217</f>
        <v>18.0154576716143</v>
      </c>
      <c r="I217" s="8">
        <f>IF(H217&lt;16.28,N217,0)</f>
        <v>0</v>
      </c>
      <c r="J217" s="131">
        <f>H217*N217/1000</f>
        <v>18193273.8419247</v>
      </c>
      <c r="K217" s="8">
        <f>IF(H217&lt;16.28,S217,0)</f>
        <v>0</v>
      </c>
      <c r="L217" s="131">
        <f>H217*S217/1000</f>
        <v>8145167.81887539</v>
      </c>
      <c r="M217" s="8">
        <f>IF(C217=E217,0,1)</f>
        <v>1</v>
      </c>
      <c r="N217" s="9">
        <v>1009870200</v>
      </c>
      <c r="O217" s="9">
        <f>N217*C217/1000</f>
        <v>13552458.084</v>
      </c>
      <c r="P217" s="9">
        <v>132316100</v>
      </c>
      <c r="Q217" s="9">
        <v>167419300</v>
      </c>
      <c r="R217" s="9">
        <v>152385660</v>
      </c>
      <c r="S217" s="9">
        <f>P217+Q217+R217</f>
        <v>452121060</v>
      </c>
      <c r="T217" s="47">
        <f>S217*E217/1000</f>
        <v>12785983.5768</v>
      </c>
      <c r="U217" s="9">
        <v>1461991260</v>
      </c>
      <c r="V217" s="10">
        <v>69.075</v>
      </c>
      <c r="W217" s="132">
        <f>S217/U217</f>
        <v>0.309250179785617</v>
      </c>
      <c r="X217" s="10">
        <v>30.925</v>
      </c>
      <c r="Y217" s="115"/>
      <c r="Z217" s="53"/>
      <c r="AA217" s="11"/>
      <c r="AB217" s="11"/>
      <c r="AC217" s="11"/>
      <c r="AD217" s="11"/>
      <c r="AE217" s="11"/>
      <c r="AF217" s="11"/>
      <c r="AG217" s="11"/>
      <c r="AH217" s="11"/>
    </row>
    <row r="218" ht="15" customHeight="1">
      <c r="A218" t="s" s="6">
        <v>414</v>
      </c>
      <c r="B218" t="s" s="6">
        <v>18</v>
      </c>
      <c r="C218" s="7">
        <v>13.37</v>
      </c>
      <c r="D218" s="7">
        <v>0</v>
      </c>
      <c r="E218" s="7">
        <v>26.43</v>
      </c>
      <c r="F218" s="7">
        <v>26.43</v>
      </c>
      <c r="G218" s="7">
        <v>26.43</v>
      </c>
      <c r="H218" s="7">
        <f>(1-W218)*C218+W218*E218</f>
        <v>15.1024352447703</v>
      </c>
      <c r="I218" s="8">
        <f>IF(H218&lt;16.28,N218,0)</f>
        <v>9811162018</v>
      </c>
      <c r="J218" s="131">
        <f>H218*N218/1000</f>
        <v>148172439.052795</v>
      </c>
      <c r="K218" s="8">
        <f>IF(H218&lt;16.28,S218,0)</f>
        <v>1500516946</v>
      </c>
      <c r="L218" s="131">
        <f>H218*S218/1000</f>
        <v>22661460.0106455</v>
      </c>
      <c r="M218" s="8">
        <f>IF(C218=E218,0,1)</f>
        <v>1</v>
      </c>
      <c r="N218" s="9">
        <v>9811162018</v>
      </c>
      <c r="O218" s="9">
        <f>N218*C218/1000</f>
        <v>131175236.18066</v>
      </c>
      <c r="P218" s="9">
        <v>990367136</v>
      </c>
      <c r="Q218" s="9">
        <v>121163350</v>
      </c>
      <c r="R218" s="9">
        <v>388986460</v>
      </c>
      <c r="S218" s="9">
        <f>P218+Q218+R218</f>
        <v>1500516946</v>
      </c>
      <c r="T218" s="47">
        <f>S218*E218/1000</f>
        <v>39658662.88278</v>
      </c>
      <c r="U218" s="9">
        <v>11311678964</v>
      </c>
      <c r="V218" s="10">
        <v>86.73480000000001</v>
      </c>
      <c r="W218" s="132">
        <f>S218/U218</f>
        <v>0.132652009553619</v>
      </c>
      <c r="X218" s="10">
        <v>13.2652</v>
      </c>
      <c r="Y218" s="115"/>
      <c r="Z218" s="53"/>
      <c r="AA218" s="11"/>
      <c r="AB218" s="11"/>
      <c r="AC218" s="11"/>
      <c r="AD218" s="11"/>
      <c r="AE218" s="11"/>
      <c r="AF218" s="11"/>
      <c r="AG218" s="11"/>
      <c r="AH218" s="11"/>
    </row>
    <row r="219" ht="15" customHeight="1">
      <c r="A219" t="s" s="6">
        <v>162</v>
      </c>
      <c r="B219" t="s" s="6">
        <v>18</v>
      </c>
      <c r="C219" s="7">
        <v>13.35</v>
      </c>
      <c r="D219" s="7">
        <v>0</v>
      </c>
      <c r="E219" s="7">
        <v>27.93</v>
      </c>
      <c r="F219" s="7">
        <v>27.93</v>
      </c>
      <c r="G219" s="7">
        <v>27.93</v>
      </c>
      <c r="H219" s="7">
        <f>(1-W219)*C219+W219*E219</f>
        <v>15.9580532513442</v>
      </c>
      <c r="I219" s="8">
        <f>IF(H219&lt;16.28,N219,0)</f>
        <v>4996194081</v>
      </c>
      <c r="J219" s="131">
        <f>H219*N219/1000</f>
        <v>79729531.19864871</v>
      </c>
      <c r="K219" s="8">
        <f>IF(H219&lt;16.28,S219,0)</f>
        <v>1088406129</v>
      </c>
      <c r="L219" s="131">
        <f>H219*S219/1000</f>
        <v>17368842.9656714</v>
      </c>
      <c r="M219" s="8">
        <f>IF(C219=E219,0,1)</f>
        <v>1</v>
      </c>
      <c r="N219" s="9">
        <v>4996194081</v>
      </c>
      <c r="O219" s="9">
        <f>N219*C219/1000</f>
        <v>66699190.98135</v>
      </c>
      <c r="P219" s="9">
        <v>838629084</v>
      </c>
      <c r="Q219" s="9">
        <v>47936335</v>
      </c>
      <c r="R219" s="9">
        <v>201840710</v>
      </c>
      <c r="S219" s="9">
        <f>P219+Q219+R219</f>
        <v>1088406129</v>
      </c>
      <c r="T219" s="47">
        <f>S219*E219/1000</f>
        <v>30399183.18297</v>
      </c>
      <c r="U219" s="9">
        <v>6084600210</v>
      </c>
      <c r="V219" s="10">
        <v>82.1121</v>
      </c>
      <c r="W219" s="132">
        <f>S219/U219</f>
        <v>0.178878823823332</v>
      </c>
      <c r="X219" s="10">
        <v>17.8879</v>
      </c>
      <c r="Y219" s="115"/>
      <c r="Z219" s="53"/>
      <c r="AA219" s="11"/>
      <c r="AB219" s="11"/>
      <c r="AC219" s="11"/>
      <c r="AD219" s="11"/>
      <c r="AE219" s="11"/>
      <c r="AF219" s="11"/>
      <c r="AG219" s="11"/>
      <c r="AH219" s="11"/>
    </row>
    <row r="220" ht="15" customHeight="1">
      <c r="A220" t="s" s="6">
        <v>412</v>
      </c>
      <c r="B220" t="s" s="6">
        <v>18</v>
      </c>
      <c r="C220" s="7">
        <v>13.34</v>
      </c>
      <c r="D220" s="7">
        <v>0</v>
      </c>
      <c r="E220" s="7">
        <v>13.34</v>
      </c>
      <c r="F220" s="7">
        <v>13.34</v>
      </c>
      <c r="G220" s="7">
        <v>13.34</v>
      </c>
      <c r="H220" s="7">
        <f>(1-W220)*C220+W220*E220</f>
        <v>13.34</v>
      </c>
      <c r="I220" s="8">
        <f>IF(H220&lt;16.28,N220,0)</f>
        <v>7891145514</v>
      </c>
      <c r="J220" s="131">
        <f>H220*N220/1000</f>
        <v>105267881.15676</v>
      </c>
      <c r="K220" s="8">
        <f>IF(H220&lt;16.28,S220,0)</f>
        <v>1914821156</v>
      </c>
      <c r="L220" s="131">
        <f>H220*S220/1000</f>
        <v>25543714.22104</v>
      </c>
      <c r="M220" s="8">
        <f>IF(C220=E220,0,1)</f>
        <v>0</v>
      </c>
      <c r="N220" s="9">
        <v>7891145514</v>
      </c>
      <c r="O220" s="9">
        <f>N220*C220/1000</f>
        <v>105267881.15676</v>
      </c>
      <c r="P220" s="9">
        <v>1639806886</v>
      </c>
      <c r="Q220" s="9">
        <v>49536800</v>
      </c>
      <c r="R220" s="9">
        <v>225477470</v>
      </c>
      <c r="S220" s="9">
        <f>P220+Q220+R220</f>
        <v>1914821156</v>
      </c>
      <c r="T220" s="47">
        <f>S220*E220/1000</f>
        <v>25543714.22104</v>
      </c>
      <c r="U220" s="9">
        <v>9805966670</v>
      </c>
      <c r="V220" s="10">
        <v>80.4729</v>
      </c>
      <c r="W220" s="132">
        <f>S220/U220</f>
        <v>0.195271024309937</v>
      </c>
      <c r="X220" s="10">
        <v>19.5271</v>
      </c>
      <c r="Y220" s="115"/>
      <c r="Z220" s="53"/>
      <c r="AA220" s="11"/>
      <c r="AB220" s="11"/>
      <c r="AC220" s="11"/>
      <c r="AD220" s="11"/>
      <c r="AE220" s="11"/>
      <c r="AF220" s="11"/>
      <c r="AG220" s="11"/>
      <c r="AH220" s="11"/>
    </row>
    <row r="221" ht="15" customHeight="1">
      <c r="A221" t="s" s="6">
        <v>546</v>
      </c>
      <c r="B221" t="s" s="6">
        <v>18</v>
      </c>
      <c r="C221" s="7">
        <v>13.34</v>
      </c>
      <c r="D221" s="7">
        <v>0</v>
      </c>
      <c r="E221" s="7">
        <v>29.5</v>
      </c>
      <c r="F221" s="7">
        <v>29.5</v>
      </c>
      <c r="G221" s="7">
        <v>29.43</v>
      </c>
      <c r="H221" s="7">
        <f>(1-W221)*C221+W221*E221</f>
        <v>17.0291590762718</v>
      </c>
      <c r="I221" s="8">
        <f>IF(H221&lt;16.28,N221,0)</f>
        <v>0</v>
      </c>
      <c r="J221" s="131">
        <f>H221*N221/1000</f>
        <v>37068333.6283832</v>
      </c>
      <c r="K221" s="8">
        <f>IF(H221&lt;16.28,S221,0)</f>
        <v>0</v>
      </c>
      <c r="L221" s="131">
        <f>H221*S221/1000</f>
        <v>10965658.2329767</v>
      </c>
      <c r="M221" s="8">
        <f>IF(C221=E221,0,1)</f>
        <v>1</v>
      </c>
      <c r="N221" s="9">
        <v>2176756554</v>
      </c>
      <c r="O221" s="9">
        <f>N221*C221/1000</f>
        <v>29037932.43036</v>
      </c>
      <c r="P221" s="9">
        <v>475900728</v>
      </c>
      <c r="Q221" s="9">
        <v>38634000</v>
      </c>
      <c r="R221" s="9">
        <v>129399490</v>
      </c>
      <c r="S221" s="9">
        <f>P221+Q221+R221</f>
        <v>643934218</v>
      </c>
      <c r="T221" s="47">
        <f>S221*E221/1000</f>
        <v>18996059.431</v>
      </c>
      <c r="U221" s="9">
        <v>2820690772</v>
      </c>
      <c r="V221" s="10">
        <v>77.17100000000001</v>
      </c>
      <c r="W221" s="132">
        <f>S221/U221</f>
        <v>0.228289546798999</v>
      </c>
      <c r="X221" s="10">
        <v>22.829</v>
      </c>
      <c r="Y221" s="115"/>
      <c r="Z221" s="53"/>
      <c r="AA221" s="11"/>
      <c r="AB221" s="11"/>
      <c r="AC221" s="11"/>
      <c r="AD221" s="11"/>
      <c r="AE221" s="11"/>
      <c r="AF221" s="11"/>
      <c r="AG221" s="11"/>
      <c r="AH221" s="11"/>
    </row>
    <row r="222" ht="15" customHeight="1">
      <c r="A222" t="s" s="6">
        <v>508</v>
      </c>
      <c r="B222" t="s" s="6">
        <v>18</v>
      </c>
      <c r="C222" s="7">
        <v>13.33</v>
      </c>
      <c r="D222" s="7">
        <v>0</v>
      </c>
      <c r="E222" s="7">
        <v>13.55</v>
      </c>
      <c r="F222" s="7">
        <v>13.55</v>
      </c>
      <c r="G222" s="7">
        <v>13.55</v>
      </c>
      <c r="H222" s="7">
        <f>(1-W222)*C222+W222*E222</f>
        <v>13.3454969583807</v>
      </c>
      <c r="I222" s="8">
        <f>IF(H222&lt;16.28,N222,0)</f>
        <v>5763036819</v>
      </c>
      <c r="J222" s="131">
        <f>H222*N222/1000</f>
        <v>76910590.33900049</v>
      </c>
      <c r="K222" s="8">
        <f>IF(H222&lt;16.28,S222,0)</f>
        <v>436714980</v>
      </c>
      <c r="L222" s="131">
        <f>H222*S222/1000</f>
        <v>5828178.43726929</v>
      </c>
      <c r="M222" s="8">
        <f>IF(C222=E222,0,1)</f>
        <v>1</v>
      </c>
      <c r="N222" s="9">
        <v>5763036819</v>
      </c>
      <c r="O222" s="9">
        <f>N222*C222/1000</f>
        <v>76821280.79727</v>
      </c>
      <c r="P222" s="9">
        <v>364509710</v>
      </c>
      <c r="Q222" s="9">
        <v>12035100</v>
      </c>
      <c r="R222" s="9">
        <v>60170170</v>
      </c>
      <c r="S222" s="9">
        <f>P222+Q222+R222</f>
        <v>436714980</v>
      </c>
      <c r="T222" s="47">
        <f>S222*E222/1000</f>
        <v>5917487.979</v>
      </c>
      <c r="U222" s="9">
        <v>6199751799</v>
      </c>
      <c r="V222" s="10">
        <v>92.9559</v>
      </c>
      <c r="W222" s="132">
        <f>S222/U222</f>
        <v>0.07044071991243921</v>
      </c>
      <c r="X222" s="10">
        <v>7.0441</v>
      </c>
      <c r="Y222" s="115"/>
      <c r="Z222" s="53"/>
      <c r="AA222" s="11"/>
      <c r="AB222" s="11"/>
      <c r="AC222" s="11"/>
      <c r="AD222" s="11"/>
      <c r="AE222" s="11"/>
      <c r="AF222" s="11"/>
      <c r="AG222" s="11"/>
      <c r="AH222" s="11"/>
    </row>
    <row r="223" ht="15" customHeight="1">
      <c r="A223" t="s" s="6">
        <v>124</v>
      </c>
      <c r="B223" t="s" s="6">
        <v>18</v>
      </c>
      <c r="C223" s="7">
        <v>13.29</v>
      </c>
      <c r="D223" s="7">
        <v>0</v>
      </c>
      <c r="E223" s="7">
        <v>13.29</v>
      </c>
      <c r="F223" s="7">
        <v>13.29</v>
      </c>
      <c r="G223" s="7">
        <v>13.29</v>
      </c>
      <c r="H223" s="7">
        <f>(1-W223)*C223+W223*E223</f>
        <v>13.29</v>
      </c>
      <c r="I223" s="8">
        <f>IF(H223&lt;16.28,N223,0)</f>
        <v>1647485003</v>
      </c>
      <c r="J223" s="131">
        <f>H223*N223/1000</f>
        <v>21895075.68987</v>
      </c>
      <c r="K223" s="8">
        <f>IF(H223&lt;16.28,S223,0)</f>
        <v>444375700</v>
      </c>
      <c r="L223" s="131">
        <f>H223*S223/1000</f>
        <v>5905753.053</v>
      </c>
      <c r="M223" s="8">
        <f>IF(C223=E223,0,1)</f>
        <v>0</v>
      </c>
      <c r="N223" s="9">
        <v>1647485003</v>
      </c>
      <c r="O223" s="9">
        <f>N223*C223/1000</f>
        <v>21895075.68987</v>
      </c>
      <c r="P223" s="9">
        <v>95209553</v>
      </c>
      <c r="Q223" s="9">
        <v>147672307</v>
      </c>
      <c r="R223" s="9">
        <v>201493840</v>
      </c>
      <c r="S223" s="9">
        <f>P223+Q223+R223</f>
        <v>444375700</v>
      </c>
      <c r="T223" s="47">
        <f>S223*E223/1000</f>
        <v>5905753.053</v>
      </c>
      <c r="U223" s="9">
        <v>2091860703</v>
      </c>
      <c r="V223" s="10">
        <v>78.7569</v>
      </c>
      <c r="W223" s="132">
        <f>S223/U223</f>
        <v>0.212430827426849</v>
      </c>
      <c r="X223" s="10">
        <v>21.2431</v>
      </c>
      <c r="Y223" s="115"/>
      <c r="Z223" s="53"/>
      <c r="AA223" s="11"/>
      <c r="AB223" s="11"/>
      <c r="AC223" s="11"/>
      <c r="AD223" s="11"/>
      <c r="AE223" s="11"/>
      <c r="AF223" s="11"/>
      <c r="AG223" s="11"/>
      <c r="AH223" s="11"/>
    </row>
    <row r="224" ht="15" customHeight="1">
      <c r="A224" t="s" s="6">
        <v>562</v>
      </c>
      <c r="B224" t="s" s="6">
        <v>18</v>
      </c>
      <c r="C224" s="7">
        <v>13.29</v>
      </c>
      <c r="D224" s="7">
        <v>0</v>
      </c>
      <c r="E224" s="7">
        <v>25.81</v>
      </c>
      <c r="F224" s="7">
        <v>25.81</v>
      </c>
      <c r="G224" s="7">
        <v>25.81</v>
      </c>
      <c r="H224" s="7">
        <f>(1-W224)*C224+W224*E224</f>
        <v>15.3610478711557</v>
      </c>
      <c r="I224" s="8">
        <f>IF(H224&lt;16.28,N224,0)</f>
        <v>2285765800</v>
      </c>
      <c r="J224" s="131">
        <f>H224*N224/1000</f>
        <v>35111757.8760505</v>
      </c>
      <c r="K224" s="8">
        <f>IF(H224&lt;16.28,S224,0)</f>
        <v>453053123</v>
      </c>
      <c r="L224" s="131">
        <f>H224*S224/1000</f>
        <v>6959370.71057959</v>
      </c>
      <c r="M224" s="8">
        <f>IF(C224=E224,0,1)</f>
        <v>1</v>
      </c>
      <c r="N224" s="9">
        <v>2285765800</v>
      </c>
      <c r="O224" s="9">
        <f>N224*C224/1000</f>
        <v>30377827.482</v>
      </c>
      <c r="P224" s="9">
        <v>149374820</v>
      </c>
      <c r="Q224" s="9">
        <v>88224903</v>
      </c>
      <c r="R224" s="9">
        <v>215453400</v>
      </c>
      <c r="S224" s="9">
        <f>P224+Q224+R224</f>
        <v>453053123</v>
      </c>
      <c r="T224" s="47">
        <f>S224*E224/1000</f>
        <v>11693301.10463</v>
      </c>
      <c r="U224" s="9">
        <v>2738818923</v>
      </c>
      <c r="V224" s="10">
        <v>83.4581</v>
      </c>
      <c r="W224" s="132">
        <f>S224/U224</f>
        <v>0.165419159037992</v>
      </c>
      <c r="X224" s="10">
        <v>16.5419</v>
      </c>
      <c r="Y224" s="115"/>
      <c r="Z224" s="53"/>
      <c r="AA224" s="11"/>
      <c r="AB224" s="11"/>
      <c r="AC224" s="11"/>
      <c r="AD224" s="11"/>
      <c r="AE224" s="11"/>
      <c r="AF224" s="11"/>
      <c r="AG224" s="11"/>
      <c r="AH224" s="11"/>
    </row>
    <row r="225" ht="15" customHeight="1">
      <c r="A225" t="s" s="6">
        <v>22</v>
      </c>
      <c r="B225" t="s" s="6">
        <v>18</v>
      </c>
      <c r="C225" s="7">
        <v>13.27</v>
      </c>
      <c r="D225" s="7">
        <v>0</v>
      </c>
      <c r="E225" s="7">
        <v>17.18</v>
      </c>
      <c r="F225" s="7">
        <v>17.18</v>
      </c>
      <c r="G225" s="7">
        <v>17.18</v>
      </c>
      <c r="H225" s="7">
        <f>(1-W225)*C225+W225*E225</f>
        <v>13.743871974932</v>
      </c>
      <c r="I225" s="8">
        <f>IF(H225&lt;16.28,N225,0)</f>
        <v>1308554443</v>
      </c>
      <c r="J225" s="131">
        <f>H225*N225/1000</f>
        <v>17984604.7368205</v>
      </c>
      <c r="K225" s="8">
        <f>IF(H225&lt;16.28,S225,0)</f>
        <v>180461052</v>
      </c>
      <c r="L225" s="131">
        <f>H225*S225/1000</f>
        <v>2480233.59514955</v>
      </c>
      <c r="M225" s="8">
        <f>IF(C225=E225,0,1)</f>
        <v>1</v>
      </c>
      <c r="N225" s="9">
        <v>1308554443</v>
      </c>
      <c r="O225" s="9">
        <f>N225*C225/1000</f>
        <v>17364517.45861</v>
      </c>
      <c r="P225" s="9">
        <v>34741317</v>
      </c>
      <c r="Q225" s="9">
        <v>29447700</v>
      </c>
      <c r="R225" s="9">
        <v>116272035</v>
      </c>
      <c r="S225" s="9">
        <f>P225+Q225+R225</f>
        <v>180461052</v>
      </c>
      <c r="T225" s="47">
        <f>S225*E225/1000</f>
        <v>3100320.87336</v>
      </c>
      <c r="U225" s="9">
        <v>1489015495</v>
      </c>
      <c r="V225" s="10">
        <v>87.8805</v>
      </c>
      <c r="W225" s="132">
        <f>S225/U225</f>
        <v>0.121194878499233</v>
      </c>
      <c r="X225" s="10">
        <v>12.1195</v>
      </c>
      <c r="Y225" s="115"/>
      <c r="Z225" s="53"/>
      <c r="AA225" s="11"/>
      <c r="AB225" s="11"/>
      <c r="AC225" s="11"/>
      <c r="AD225" s="11"/>
      <c r="AE225" s="11"/>
      <c r="AF225" s="11"/>
      <c r="AG225" s="11"/>
      <c r="AH225" s="11"/>
    </row>
    <row r="226" ht="15" customHeight="1">
      <c r="A226" t="s" s="6">
        <v>130</v>
      </c>
      <c r="B226" t="s" s="6">
        <v>18</v>
      </c>
      <c r="C226" s="7">
        <v>13.25</v>
      </c>
      <c r="D226" s="7">
        <v>0</v>
      </c>
      <c r="E226" s="7">
        <v>25.72</v>
      </c>
      <c r="F226" s="7">
        <v>25.72</v>
      </c>
      <c r="G226" s="7">
        <v>25.72</v>
      </c>
      <c r="H226" s="7">
        <f>(1-W226)*C226+W226*E226</f>
        <v>16.4149381947112</v>
      </c>
      <c r="I226" s="8">
        <f>IF(H226&lt;16.28,N226,0)</f>
        <v>0</v>
      </c>
      <c r="J226" s="131">
        <f>H226*N226/1000</f>
        <v>58629997.9626014</v>
      </c>
      <c r="K226" s="8">
        <f>IF(H226&lt;16.28,S226,0)</f>
        <v>0</v>
      </c>
      <c r="L226" s="131">
        <f>H226*S226/1000</f>
        <v>19941868.6077086</v>
      </c>
      <c r="M226" s="8">
        <f>IF(C226=E226,0,1)</f>
        <v>1</v>
      </c>
      <c r="N226" s="9">
        <v>3571746495</v>
      </c>
      <c r="O226" s="9">
        <f>N226*C226/1000</f>
        <v>47325641.05875</v>
      </c>
      <c r="P226" s="9">
        <v>786385013</v>
      </c>
      <c r="Q226" s="9">
        <v>196559400</v>
      </c>
      <c r="R226" s="9">
        <v>231916610</v>
      </c>
      <c r="S226" s="9">
        <f>P226+Q226+R226</f>
        <v>1214861023</v>
      </c>
      <c r="T226" s="47">
        <f>S226*E226/1000</f>
        <v>31246225.51156</v>
      </c>
      <c r="U226" s="9">
        <v>4786607518</v>
      </c>
      <c r="V226" s="10">
        <v>74.61960000000001</v>
      </c>
      <c r="W226" s="132">
        <f>S226/U226</f>
        <v>0.25380418562239</v>
      </c>
      <c r="X226" s="10">
        <v>25.3804</v>
      </c>
      <c r="Y226" s="115"/>
      <c r="Z226" s="53"/>
      <c r="AA226" s="11"/>
      <c r="AB226" s="11"/>
      <c r="AC226" s="11"/>
      <c r="AD226" s="11"/>
      <c r="AE226" s="11"/>
      <c r="AF226" s="11"/>
      <c r="AG226" s="11"/>
      <c r="AH226" s="11"/>
    </row>
    <row r="227" ht="15" customHeight="1">
      <c r="A227" t="s" s="6">
        <v>384</v>
      </c>
      <c r="B227" t="s" s="6">
        <v>18</v>
      </c>
      <c r="C227" s="7">
        <v>13.25</v>
      </c>
      <c r="D227" s="7">
        <v>0</v>
      </c>
      <c r="E227" s="7">
        <v>13.25</v>
      </c>
      <c r="F227" s="7">
        <v>13.25</v>
      </c>
      <c r="G227" s="7">
        <v>13.25</v>
      </c>
      <c r="H227" s="7">
        <f>(1-W227)*C227+W227*E227</f>
        <v>13.25</v>
      </c>
      <c r="I227" s="8">
        <f>IF(H227&lt;16.28,N227,0)</f>
        <v>2005402067</v>
      </c>
      <c r="J227" s="131">
        <f>H227*N227/1000</f>
        <v>26571577.38775</v>
      </c>
      <c r="K227" s="8">
        <f>IF(H227&lt;16.28,S227,0)</f>
        <v>447758812</v>
      </c>
      <c r="L227" s="131">
        <f>H227*S227/1000</f>
        <v>5932804.259</v>
      </c>
      <c r="M227" s="8">
        <f>IF(C227=E227,0,1)</f>
        <v>0</v>
      </c>
      <c r="N227" s="9">
        <v>2005402067</v>
      </c>
      <c r="O227" s="9">
        <f>N227*C227/1000</f>
        <v>26571577.38775</v>
      </c>
      <c r="P227" s="9">
        <v>259982282</v>
      </c>
      <c r="Q227" s="9">
        <v>132929800</v>
      </c>
      <c r="R227" s="9">
        <v>54846730</v>
      </c>
      <c r="S227" s="9">
        <f>P227+Q227+R227</f>
        <v>447758812</v>
      </c>
      <c r="T227" s="47">
        <f>S227*E227/1000</f>
        <v>5932804.259</v>
      </c>
      <c r="U227" s="9">
        <v>2453160879</v>
      </c>
      <c r="V227" s="10">
        <v>81.74769999999999</v>
      </c>
      <c r="W227" s="132">
        <f>S227/U227</f>
        <v>0.182523215592172</v>
      </c>
      <c r="X227" s="10">
        <v>18.2523</v>
      </c>
      <c r="Y227" s="115"/>
      <c r="Z227" s="53"/>
      <c r="AA227" s="11"/>
      <c r="AB227" s="11"/>
      <c r="AC227" s="11"/>
      <c r="AD227" s="11"/>
      <c r="AE227" s="11"/>
      <c r="AF227" s="11"/>
      <c r="AG227" s="11"/>
      <c r="AH227" s="11"/>
    </row>
    <row r="228" ht="15" customHeight="1">
      <c r="A228" t="s" s="6">
        <v>532</v>
      </c>
      <c r="B228" t="s" s="6">
        <v>18</v>
      </c>
      <c r="C228" s="7">
        <v>13.25</v>
      </c>
      <c r="D228" s="7">
        <v>0</v>
      </c>
      <c r="E228" s="7">
        <v>26.31</v>
      </c>
      <c r="F228" s="7">
        <v>26.31</v>
      </c>
      <c r="G228" s="7">
        <v>26.31</v>
      </c>
      <c r="H228" s="7">
        <f>(1-W228)*C228+W228*E228</f>
        <v>15.4767919738802</v>
      </c>
      <c r="I228" s="8">
        <f>IF(H228&lt;16.28,N228,0)</f>
        <v>5904892027</v>
      </c>
      <c r="J228" s="131">
        <f>H228*N228/1000</f>
        <v>91388785.5301028</v>
      </c>
      <c r="K228" s="8">
        <f>IF(H228&lt;16.28,S228,0)</f>
        <v>1213764763</v>
      </c>
      <c r="L228" s="131">
        <f>H228*S228/1000</f>
        <v>18785184.742177</v>
      </c>
      <c r="M228" s="8">
        <f>IF(C228=E228,0,1)</f>
        <v>1</v>
      </c>
      <c r="N228" s="9">
        <v>5904892027</v>
      </c>
      <c r="O228" s="9">
        <f>N228*C228/1000</f>
        <v>78239819.35775</v>
      </c>
      <c r="P228" s="9">
        <v>611299183</v>
      </c>
      <c r="Q228" s="9">
        <v>343903330</v>
      </c>
      <c r="R228" s="9">
        <v>258562250</v>
      </c>
      <c r="S228" s="9">
        <f>P228+Q228+R228</f>
        <v>1213764763</v>
      </c>
      <c r="T228" s="47">
        <f>S228*E228/1000</f>
        <v>31934150.91453</v>
      </c>
      <c r="U228" s="9">
        <v>7118656790</v>
      </c>
      <c r="V228" s="10">
        <v>82.9495</v>
      </c>
      <c r="W228" s="132">
        <f>S228/U228</f>
        <v>0.170504745320079</v>
      </c>
      <c r="X228" s="10">
        <v>17.0505</v>
      </c>
      <c r="Y228" s="115"/>
      <c r="Z228" s="53"/>
      <c r="AA228" s="11"/>
      <c r="AB228" s="11"/>
      <c r="AC228" s="11"/>
      <c r="AD228" s="11"/>
      <c r="AE228" s="11"/>
      <c r="AF228" s="11"/>
      <c r="AG228" s="11"/>
      <c r="AH228" s="11"/>
    </row>
    <row r="229" ht="15" customHeight="1">
      <c r="A229" t="s" s="6">
        <v>644</v>
      </c>
      <c r="B229" t="s" s="6">
        <v>18</v>
      </c>
      <c r="C229" s="7">
        <v>13.25</v>
      </c>
      <c r="D229" s="7">
        <v>0</v>
      </c>
      <c r="E229" s="7">
        <v>21.28</v>
      </c>
      <c r="F229" s="7">
        <v>21.28</v>
      </c>
      <c r="G229" s="7">
        <v>21.28</v>
      </c>
      <c r="H229" s="7">
        <f>(1-W229)*C229+W229*E229</f>
        <v>15.2055203445747</v>
      </c>
      <c r="I229" s="8">
        <f>IF(H229&lt;16.28,N229,0)</f>
        <v>7602271296</v>
      </c>
      <c r="J229" s="131">
        <f>H229*N229/1000</f>
        <v>115596490.856304</v>
      </c>
      <c r="K229" s="8">
        <f>IF(H229&lt;16.28,S229,0)</f>
        <v>2447353029</v>
      </c>
      <c r="L229" s="131">
        <f>H229*S229/1000</f>
        <v>37213276.272816</v>
      </c>
      <c r="M229" s="8">
        <f>IF(C229=E229,0,1)</f>
        <v>1</v>
      </c>
      <c r="N229" s="9">
        <v>7602271296</v>
      </c>
      <c r="O229" s="9">
        <f>N229*C229/1000</f>
        <v>100730094.672</v>
      </c>
      <c r="P229" s="9">
        <v>1336546562</v>
      </c>
      <c r="Q229" s="9">
        <v>860129904</v>
      </c>
      <c r="R229" s="9">
        <v>250676563</v>
      </c>
      <c r="S229" s="9">
        <f>P229+Q229+R229</f>
        <v>2447353029</v>
      </c>
      <c r="T229" s="47">
        <f>S229*E229/1000</f>
        <v>52079672.45712</v>
      </c>
      <c r="U229" s="9">
        <v>10049624325</v>
      </c>
      <c r="V229" s="10">
        <v>75.6473</v>
      </c>
      <c r="W229" s="132">
        <f>S229/U229</f>
        <v>0.243526817506186</v>
      </c>
      <c r="X229" s="10">
        <v>24.3527</v>
      </c>
      <c r="Y229" s="115"/>
      <c r="Z229" s="53"/>
      <c r="AA229" s="11"/>
      <c r="AB229" s="11"/>
      <c r="AC229" s="11"/>
      <c r="AD229" s="11"/>
      <c r="AE229" s="11"/>
      <c r="AF229" s="11"/>
      <c r="AG229" s="11"/>
      <c r="AH229" s="11"/>
    </row>
    <row r="230" ht="15" customHeight="1">
      <c r="A230" t="s" s="6">
        <v>662</v>
      </c>
      <c r="B230" t="s" s="6">
        <v>18</v>
      </c>
      <c r="C230" s="7">
        <v>13.23</v>
      </c>
      <c r="D230" s="7">
        <v>0</v>
      </c>
      <c r="E230" s="7">
        <v>13.23</v>
      </c>
      <c r="F230" s="7">
        <v>13.23</v>
      </c>
      <c r="G230" s="7">
        <v>13.23</v>
      </c>
      <c r="H230" s="7">
        <f>(1-W230)*C230+W230*E230</f>
        <v>13.23</v>
      </c>
      <c r="I230" s="8">
        <f>IF(H230&lt;16.28,N230,0)</f>
        <v>447591821</v>
      </c>
      <c r="J230" s="131">
        <f>H230*N230/1000</f>
        <v>5921639.79183</v>
      </c>
      <c r="K230" s="8">
        <f>IF(H230&lt;16.28,S230,0)</f>
        <v>51452677</v>
      </c>
      <c r="L230" s="131">
        <f>H230*S230/1000</f>
        <v>680718.91671</v>
      </c>
      <c r="M230" s="8">
        <f>IF(C230=E230,0,1)</f>
        <v>0</v>
      </c>
      <c r="N230" s="9">
        <v>447591821</v>
      </c>
      <c r="O230" s="9">
        <f>N230*C230/1000</f>
        <v>5921639.79183</v>
      </c>
      <c r="P230" s="9">
        <v>16611283</v>
      </c>
      <c r="Q230" s="9">
        <v>9898200</v>
      </c>
      <c r="R230" s="9">
        <v>24943194</v>
      </c>
      <c r="S230" s="9">
        <f>P230+Q230+R230</f>
        <v>51452677</v>
      </c>
      <c r="T230" s="47">
        <f>S230*E230/1000</f>
        <v>680718.91671</v>
      </c>
      <c r="U230" s="9">
        <v>499044498</v>
      </c>
      <c r="V230" s="10">
        <v>89.68980000000001</v>
      </c>
      <c r="W230" s="132">
        <f>S230/U230</f>
        <v>0.10310238306645</v>
      </c>
      <c r="X230" s="10">
        <v>10.3102</v>
      </c>
      <c r="Y230" s="115"/>
      <c r="Z230" s="53"/>
      <c r="AA230" s="11"/>
      <c r="AB230" s="11"/>
      <c r="AC230" s="11"/>
      <c r="AD230" s="11"/>
      <c r="AE230" s="11"/>
      <c r="AF230" s="11"/>
      <c r="AG230" s="11"/>
      <c r="AH230" s="11"/>
    </row>
    <row r="231" ht="15" customHeight="1">
      <c r="A231" t="s" s="6">
        <v>602</v>
      </c>
      <c r="B231" t="s" s="6">
        <v>18</v>
      </c>
      <c r="C231" s="7">
        <v>13.18</v>
      </c>
      <c r="D231" s="7">
        <v>0</v>
      </c>
      <c r="E231" s="7">
        <v>28.87</v>
      </c>
      <c r="F231" s="7">
        <v>28.87</v>
      </c>
      <c r="G231" s="7">
        <v>28.87</v>
      </c>
      <c r="H231" s="7">
        <f>(1-W231)*C231+W231*E231</f>
        <v>16.6097630216622</v>
      </c>
      <c r="I231" s="8">
        <f>IF(H231&lt;16.28,N231,0)</f>
        <v>0</v>
      </c>
      <c r="J231" s="131">
        <f>H231*N231/1000</f>
        <v>91605336.2065063</v>
      </c>
      <c r="K231" s="8">
        <f>IF(H231&lt;16.28,S231,0)</f>
        <v>0</v>
      </c>
      <c r="L231" s="131">
        <f>H231*S231/1000</f>
        <v>25626306.8375538</v>
      </c>
      <c r="M231" s="8">
        <f>IF(C231=E231,0,1)</f>
        <v>1</v>
      </c>
      <c r="N231" s="9">
        <v>5515150101</v>
      </c>
      <c r="O231" s="9">
        <f>N231*C231/1000</f>
        <v>72689678.33118001</v>
      </c>
      <c r="P231" s="9">
        <v>991385054</v>
      </c>
      <c r="Q231" s="9">
        <v>335222650</v>
      </c>
      <c r="R231" s="9">
        <v>216238320</v>
      </c>
      <c r="S231" s="9">
        <f>P231+Q231+R231</f>
        <v>1542846024</v>
      </c>
      <c r="T231" s="47">
        <f>S231*E231/1000</f>
        <v>44541964.71288</v>
      </c>
      <c r="U231" s="9">
        <v>7057996125</v>
      </c>
      <c r="V231" s="10">
        <v>78.1405</v>
      </c>
      <c r="W231" s="132">
        <f>S231/U231</f>
        <v>0.218595476205366</v>
      </c>
      <c r="X231" s="10">
        <v>21.8595</v>
      </c>
      <c r="Y231" s="115"/>
      <c r="Z231" s="53"/>
      <c r="AA231" s="11"/>
      <c r="AB231" s="11"/>
      <c r="AC231" s="11"/>
      <c r="AD231" s="11"/>
      <c r="AE231" s="11"/>
      <c r="AF231" s="11"/>
      <c r="AG231" s="11"/>
      <c r="AH231" s="11"/>
    </row>
    <row r="232" ht="15" customHeight="1">
      <c r="A232" t="s" s="6">
        <v>538</v>
      </c>
      <c r="B232" t="s" s="6">
        <v>18</v>
      </c>
      <c r="C232" s="7">
        <v>13.16</v>
      </c>
      <c r="D232" s="7">
        <v>0</v>
      </c>
      <c r="E232" s="7">
        <v>13.16</v>
      </c>
      <c r="F232" s="7">
        <v>13.16</v>
      </c>
      <c r="G232" s="7">
        <v>13.16</v>
      </c>
      <c r="H232" s="7">
        <f>(1-W232)*C232+W232*E232</f>
        <v>13.16</v>
      </c>
      <c r="I232" s="8">
        <f>IF(H232&lt;16.28,N232,0)</f>
        <v>4599436267</v>
      </c>
      <c r="J232" s="131">
        <f>H232*N232/1000</f>
        <v>60528581.27372</v>
      </c>
      <c r="K232" s="8">
        <f>IF(H232&lt;16.28,S232,0)</f>
        <v>686538023</v>
      </c>
      <c r="L232" s="131">
        <f>H232*S232/1000</f>
        <v>9034840.382680001</v>
      </c>
      <c r="M232" s="8">
        <f>IF(C232=E232,0,1)</f>
        <v>0</v>
      </c>
      <c r="N232" s="9">
        <v>4599436267</v>
      </c>
      <c r="O232" s="9">
        <f>N232*C232/1000</f>
        <v>60528581.27372</v>
      </c>
      <c r="P232" s="9">
        <v>251021747</v>
      </c>
      <c r="Q232" s="9">
        <v>70106426</v>
      </c>
      <c r="R232" s="9">
        <v>365409850</v>
      </c>
      <c r="S232" s="9">
        <f>P232+Q232+R232</f>
        <v>686538023</v>
      </c>
      <c r="T232" s="47">
        <f>S232*E232/1000</f>
        <v>9034840.382680001</v>
      </c>
      <c r="U232" s="9">
        <v>5285974290</v>
      </c>
      <c r="V232" s="10">
        <v>87.0121</v>
      </c>
      <c r="W232" s="132">
        <f>S232/U232</f>
        <v>0.129879183161899</v>
      </c>
      <c r="X232" s="10">
        <v>12.9879</v>
      </c>
      <c r="Y232" s="115"/>
      <c r="Z232" s="53"/>
      <c r="AA232" s="11"/>
      <c r="AB232" s="11"/>
      <c r="AC232" s="11"/>
      <c r="AD232" s="11"/>
      <c r="AE232" s="11"/>
      <c r="AF232" s="11"/>
      <c r="AG232" s="11"/>
      <c r="AH232" s="11"/>
    </row>
    <row r="233" ht="15" customHeight="1">
      <c r="A233" t="s" s="6">
        <v>576</v>
      </c>
      <c r="B233" t="s" s="6">
        <v>18</v>
      </c>
      <c r="C233" s="7">
        <v>13.16</v>
      </c>
      <c r="D233" s="7">
        <v>0</v>
      </c>
      <c r="E233" s="7">
        <v>13.16</v>
      </c>
      <c r="F233" s="7">
        <v>13.16</v>
      </c>
      <c r="G233" s="7">
        <v>13.16</v>
      </c>
      <c r="H233" s="7">
        <f>(1-W233)*C233+W233*E233</f>
        <v>13.16</v>
      </c>
      <c r="I233" s="8">
        <f>IF(H233&lt;16.28,N233,0)</f>
        <v>1183430373</v>
      </c>
      <c r="J233" s="131">
        <f>H233*N233/1000</f>
        <v>15573943.70868</v>
      </c>
      <c r="K233" s="8">
        <f>IF(H233&lt;16.28,S233,0)</f>
        <v>165399536</v>
      </c>
      <c r="L233" s="131">
        <f>H233*S233/1000</f>
        <v>2176657.89376</v>
      </c>
      <c r="M233" s="8">
        <f>IF(C233=E233,0,1)</f>
        <v>0</v>
      </c>
      <c r="N233" s="9">
        <v>1183430373</v>
      </c>
      <c r="O233" s="9">
        <f>N233*C233/1000</f>
        <v>15573943.70868</v>
      </c>
      <c r="P233" s="9">
        <v>62000244</v>
      </c>
      <c r="Q233" s="9">
        <v>43841660</v>
      </c>
      <c r="R233" s="9">
        <v>59557632</v>
      </c>
      <c r="S233" s="9">
        <f>P233+Q233+R233</f>
        <v>165399536</v>
      </c>
      <c r="T233" s="47">
        <f>S233*E233/1000</f>
        <v>2176657.89376</v>
      </c>
      <c r="U233" s="9">
        <v>1348829909</v>
      </c>
      <c r="V233" s="10">
        <v>87.7376</v>
      </c>
      <c r="W233" s="132">
        <f>S233/U233</f>
        <v>0.122624457610541</v>
      </c>
      <c r="X233" s="10">
        <v>12.2624</v>
      </c>
      <c r="Y233" s="115"/>
      <c r="Z233" s="53"/>
      <c r="AA233" s="11"/>
      <c r="AB233" s="11"/>
      <c r="AC233" s="11"/>
      <c r="AD233" s="11"/>
      <c r="AE233" s="11"/>
      <c r="AF233" s="11"/>
      <c r="AG233" s="11"/>
      <c r="AH233" s="11"/>
    </row>
    <row r="234" ht="15" customHeight="1">
      <c r="A234" t="s" s="6">
        <v>706</v>
      </c>
      <c r="B234" t="s" s="6">
        <v>18</v>
      </c>
      <c r="C234" s="7">
        <v>13.15</v>
      </c>
      <c r="D234" s="7">
        <v>0</v>
      </c>
      <c r="E234" s="7">
        <v>13.15</v>
      </c>
      <c r="F234" s="7">
        <v>13.15</v>
      </c>
      <c r="G234" s="7">
        <v>13.15</v>
      </c>
      <c r="H234" s="7">
        <f>(1-W234)*C234+W234*E234</f>
        <v>13.15</v>
      </c>
      <c r="I234" s="8">
        <f>IF(H234&lt;16.28,N234,0)</f>
        <v>117150425</v>
      </c>
      <c r="J234" s="131">
        <f>H234*N234/1000</f>
        <v>1540528.08875</v>
      </c>
      <c r="K234" s="8">
        <f>IF(H234&lt;16.28,S234,0)</f>
        <v>17054683</v>
      </c>
      <c r="L234" s="131">
        <f>H234*S234/1000</f>
        <v>224269.08145</v>
      </c>
      <c r="M234" s="8">
        <f>IF(C234=E234,0,1)</f>
        <v>0</v>
      </c>
      <c r="N234" s="9">
        <v>117150425</v>
      </c>
      <c r="O234" s="9">
        <f>N234*C234/1000</f>
        <v>1540528.08875</v>
      </c>
      <c r="P234" s="9">
        <v>1320397</v>
      </c>
      <c r="Q234" s="9">
        <v>1099500</v>
      </c>
      <c r="R234" s="9">
        <v>14634786</v>
      </c>
      <c r="S234" s="9">
        <f>P234+Q234+R234</f>
        <v>17054683</v>
      </c>
      <c r="T234" s="47">
        <f>S234*E234/1000</f>
        <v>224269.08145</v>
      </c>
      <c r="U234" s="9">
        <v>134205108</v>
      </c>
      <c r="V234" s="10">
        <v>87.2921</v>
      </c>
      <c r="W234" s="132">
        <f>S234/U234</f>
        <v>0.127079239040589</v>
      </c>
      <c r="X234" s="10">
        <v>12.7079</v>
      </c>
      <c r="Y234" s="115"/>
      <c r="Z234" s="53"/>
      <c r="AA234" s="11"/>
      <c r="AB234" s="11"/>
      <c r="AC234" s="11"/>
      <c r="AD234" s="11"/>
      <c r="AE234" s="11"/>
      <c r="AF234" s="11"/>
      <c r="AG234" s="11"/>
      <c r="AH234" s="11"/>
    </row>
    <row r="235" ht="15" customHeight="1">
      <c r="A235" t="s" s="6">
        <v>356</v>
      </c>
      <c r="B235" t="s" s="6">
        <v>18</v>
      </c>
      <c r="C235" s="7">
        <v>13.12</v>
      </c>
      <c r="D235" s="7">
        <v>0</v>
      </c>
      <c r="E235" s="7">
        <v>22.17</v>
      </c>
      <c r="F235" s="7">
        <v>22.17</v>
      </c>
      <c r="G235" s="7">
        <v>22.17</v>
      </c>
      <c r="H235" s="7">
        <f>(1-W235)*C235+W235*E235</f>
        <v>15.8323661972417</v>
      </c>
      <c r="I235" s="8">
        <f>IF(H235&lt;16.28,N235,0)</f>
        <v>4899698776</v>
      </c>
      <c r="J235" s="131">
        <f>H235*N235/1000</f>
        <v>77573825.2778089</v>
      </c>
      <c r="K235" s="8">
        <f>IF(H235&lt;16.28,S235,0)</f>
        <v>2096962013</v>
      </c>
      <c r="L235" s="131">
        <f>H235*S235/1000</f>
        <v>33199870.4915211</v>
      </c>
      <c r="M235" s="8">
        <f>IF(C235=E235,0,1)</f>
        <v>1</v>
      </c>
      <c r="N235" s="9">
        <v>4899698776</v>
      </c>
      <c r="O235" s="9">
        <f>N235*C235/1000</f>
        <v>64284047.94112</v>
      </c>
      <c r="P235" s="9">
        <v>1157201619</v>
      </c>
      <c r="Q235" s="9">
        <v>625607054</v>
      </c>
      <c r="R235" s="9">
        <v>314153340</v>
      </c>
      <c r="S235" s="9">
        <f>P235+Q235+R235</f>
        <v>2096962013</v>
      </c>
      <c r="T235" s="47">
        <f>S235*E235/1000</f>
        <v>46489647.82821</v>
      </c>
      <c r="U235" s="9">
        <v>6996660789</v>
      </c>
      <c r="V235" s="10">
        <v>70.0291</v>
      </c>
      <c r="W235" s="132">
        <f>S235/U235</f>
        <v>0.299708972070905</v>
      </c>
      <c r="X235" s="10">
        <v>29.9709</v>
      </c>
      <c r="Y235" s="115"/>
      <c r="Z235" s="53"/>
      <c r="AA235" s="11"/>
      <c r="AB235" s="11"/>
      <c r="AC235" s="11"/>
      <c r="AD235" s="11"/>
      <c r="AE235" s="11"/>
      <c r="AF235" s="11"/>
      <c r="AG235" s="11"/>
      <c r="AH235" s="11"/>
    </row>
    <row r="236" ht="15" customHeight="1">
      <c r="A236" t="s" s="6">
        <v>378</v>
      </c>
      <c r="B236" t="s" s="6">
        <v>18</v>
      </c>
      <c r="C236" s="7">
        <v>13.05</v>
      </c>
      <c r="D236" s="7">
        <v>0</v>
      </c>
      <c r="E236" s="7">
        <v>25.62</v>
      </c>
      <c r="F236" s="7">
        <v>25.62</v>
      </c>
      <c r="G236" s="7">
        <v>25.62</v>
      </c>
      <c r="H236" s="7">
        <f>(1-W236)*C236+W236*E236</f>
        <v>14.6420689258786</v>
      </c>
      <c r="I236" s="8">
        <f>IF(H236&lt;16.28,N236,0)</f>
        <v>6010378615</v>
      </c>
      <c r="J236" s="131">
        <f>H236*N236/1000</f>
        <v>88004377.9514568</v>
      </c>
      <c r="K236" s="8">
        <f>IF(H236&lt;16.28,S236,0)</f>
        <v>871652132</v>
      </c>
      <c r="L236" s="131">
        <f>H236*S236/1000</f>
        <v>12762790.596133</v>
      </c>
      <c r="M236" s="8">
        <f>IF(C236=E236,0,1)</f>
        <v>1</v>
      </c>
      <c r="N236" s="9">
        <v>6010378615</v>
      </c>
      <c r="O236" s="9">
        <f>N236*C236/1000</f>
        <v>78435440.92575</v>
      </c>
      <c r="P236" s="9">
        <v>523364382</v>
      </c>
      <c r="Q236" s="9">
        <v>166711750</v>
      </c>
      <c r="R236" s="9">
        <v>181576000</v>
      </c>
      <c r="S236" s="9">
        <f>P236+Q236+R236</f>
        <v>871652132</v>
      </c>
      <c r="T236" s="47">
        <f>S236*E236/1000</f>
        <v>22331727.62184</v>
      </c>
      <c r="U236" s="9">
        <v>6882030747</v>
      </c>
      <c r="V236" s="10">
        <v>87.3344</v>
      </c>
      <c r="W236" s="132">
        <f>S236/U236</f>
        <v>0.126656239131156</v>
      </c>
      <c r="X236" s="10">
        <v>12.6656</v>
      </c>
      <c r="Y236" s="115"/>
      <c r="Z236" s="53"/>
      <c r="AA236" s="11"/>
      <c r="AB236" s="11"/>
      <c r="AC236" s="11"/>
      <c r="AD236" s="11"/>
      <c r="AE236" s="11"/>
      <c r="AF236" s="11"/>
      <c r="AG236" s="11"/>
      <c r="AH236" s="11"/>
    </row>
    <row r="237" ht="15" customHeight="1">
      <c r="A237" t="s" s="6">
        <v>600</v>
      </c>
      <c r="B237" t="s" s="6">
        <v>18</v>
      </c>
      <c r="C237" s="7">
        <v>13.05</v>
      </c>
      <c r="D237" s="7">
        <v>0</v>
      </c>
      <c r="E237" s="7">
        <v>21.21</v>
      </c>
      <c r="F237" s="7">
        <v>21.21</v>
      </c>
      <c r="G237" s="7">
        <v>21.21</v>
      </c>
      <c r="H237" s="7">
        <f>(1-W237)*C237+W237*E237</f>
        <v>14.1430858129504</v>
      </c>
      <c r="I237" s="8">
        <f>IF(H237&lt;16.28,N237,0)</f>
        <v>2228997086</v>
      </c>
      <c r="J237" s="131">
        <f>H237*N237/1000</f>
        <v>31524897.0641144</v>
      </c>
      <c r="K237" s="8">
        <f>IF(H237&lt;16.28,S237,0)</f>
        <v>344773550</v>
      </c>
      <c r="L237" s="131">
        <f>H237*S237/1000</f>
        <v>4876161.90368555</v>
      </c>
      <c r="M237" s="8">
        <f>IF(C237=E237,0,1)</f>
        <v>1</v>
      </c>
      <c r="N237" s="9">
        <v>2228997086</v>
      </c>
      <c r="O237" s="9">
        <f>N237*C237/1000</f>
        <v>29088411.9723</v>
      </c>
      <c r="P237" s="9">
        <v>252530699</v>
      </c>
      <c r="Q237" s="9">
        <v>14351501</v>
      </c>
      <c r="R237" s="9">
        <v>77891350</v>
      </c>
      <c r="S237" s="9">
        <f>P237+Q237+R237</f>
        <v>344773550</v>
      </c>
      <c r="T237" s="47">
        <f>S237*E237/1000</f>
        <v>7312646.9955</v>
      </c>
      <c r="U237" s="9">
        <v>2573770636</v>
      </c>
      <c r="V237" s="10">
        <v>86.60429999999999</v>
      </c>
      <c r="W237" s="132">
        <f>S237/U237</f>
        <v>0.133956594724317</v>
      </c>
      <c r="X237" s="10">
        <v>13.3957</v>
      </c>
      <c r="Y237" s="115"/>
      <c r="Z237" s="53"/>
      <c r="AA237" s="11"/>
      <c r="AB237" s="11"/>
      <c r="AC237" s="11"/>
      <c r="AD237" s="11"/>
      <c r="AE237" s="11"/>
      <c r="AF237" s="11"/>
      <c r="AG237" s="11"/>
      <c r="AH237" s="11"/>
    </row>
    <row r="238" ht="15" customHeight="1">
      <c r="A238" t="s" s="6">
        <v>700</v>
      </c>
      <c r="B238" t="s" s="6">
        <v>18</v>
      </c>
      <c r="C238" s="7">
        <v>13.03</v>
      </c>
      <c r="D238" s="7">
        <v>0</v>
      </c>
      <c r="E238" s="7">
        <v>30.06</v>
      </c>
      <c r="F238" s="7">
        <v>30.06</v>
      </c>
      <c r="G238" s="7">
        <v>30.06</v>
      </c>
      <c r="H238" s="7">
        <f>(1-W238)*C238+W238*E238</f>
        <v>17.1748432017882</v>
      </c>
      <c r="I238" s="8">
        <f>IF(H238&lt;16.28,N238,0)</f>
        <v>0</v>
      </c>
      <c r="J238" s="131">
        <f>H238*N238/1000</f>
        <v>71632941.70282841</v>
      </c>
      <c r="K238" s="8">
        <f>IF(H238&lt;16.28,S238,0)</f>
        <v>0</v>
      </c>
      <c r="L238" s="131">
        <f>H238*S238/1000</f>
        <v>23042584.2766818</v>
      </c>
      <c r="M238" s="8">
        <f>IF(C238=E238,0,1)</f>
        <v>1</v>
      </c>
      <c r="N238" s="9">
        <v>4170806153</v>
      </c>
      <c r="O238" s="9">
        <f>N238*C238/1000</f>
        <v>54345604.17359</v>
      </c>
      <c r="P238" s="9">
        <v>192127690</v>
      </c>
      <c r="Q238" s="9">
        <v>955942832</v>
      </c>
      <c r="R238" s="9">
        <v>193576910</v>
      </c>
      <c r="S238" s="9">
        <f>P238+Q238+R238</f>
        <v>1341647432</v>
      </c>
      <c r="T238" s="47">
        <f>S238*E238/1000</f>
        <v>40329921.80592</v>
      </c>
      <c r="U238" s="9">
        <v>5512453585</v>
      </c>
      <c r="V238" s="10">
        <v>75.6615</v>
      </c>
      <c r="W238" s="132">
        <f>S238/U238</f>
        <v>0.243384803393315</v>
      </c>
      <c r="X238" s="10">
        <v>24.3385</v>
      </c>
      <c r="Y238" s="115"/>
      <c r="Z238" s="53"/>
      <c r="AA238" s="11"/>
      <c r="AB238" s="11"/>
      <c r="AC238" s="11"/>
      <c r="AD238" s="11"/>
      <c r="AE238" s="11"/>
      <c r="AF238" s="11"/>
      <c r="AG238" s="11"/>
      <c r="AH238" s="11"/>
    </row>
    <row r="239" ht="15" customHeight="1">
      <c r="A239" t="s" s="6">
        <v>664</v>
      </c>
      <c r="B239" t="s" s="6">
        <v>18</v>
      </c>
      <c r="C239" s="7">
        <v>13.01</v>
      </c>
      <c r="D239" s="7">
        <v>0</v>
      </c>
      <c r="E239" s="7">
        <v>13.01</v>
      </c>
      <c r="F239" s="7">
        <v>13.01</v>
      </c>
      <c r="G239" s="7">
        <v>13.01</v>
      </c>
      <c r="H239" s="7">
        <f>(1-W239)*C239+W239*E239</f>
        <v>13.01</v>
      </c>
      <c r="I239" s="8">
        <f>IF(H239&lt;16.28,N239,0)</f>
        <v>1115586363</v>
      </c>
      <c r="J239" s="131">
        <f>H239*N239/1000</f>
        <v>14513778.58263</v>
      </c>
      <c r="K239" s="8">
        <f>IF(H239&lt;16.28,S239,0)</f>
        <v>33836488</v>
      </c>
      <c r="L239" s="131">
        <f>H239*S239/1000</f>
        <v>440212.70888</v>
      </c>
      <c r="M239" s="8">
        <f>IF(C239=E239,0,1)</f>
        <v>0</v>
      </c>
      <c r="N239" s="9">
        <v>1115586363</v>
      </c>
      <c r="O239" s="9">
        <f>N239*C239/1000</f>
        <v>14513778.58263</v>
      </c>
      <c r="P239" s="9">
        <v>9968808</v>
      </c>
      <c r="Q239" s="9">
        <v>2304600</v>
      </c>
      <c r="R239" s="9">
        <v>21563080</v>
      </c>
      <c r="S239" s="9">
        <f>P239+Q239+R239</f>
        <v>33836488</v>
      </c>
      <c r="T239" s="47">
        <f>S239*E239/1000</f>
        <v>440212.70888</v>
      </c>
      <c r="U239" s="9">
        <v>1149422851</v>
      </c>
      <c r="V239" s="10">
        <v>97.0562</v>
      </c>
      <c r="W239" s="132">
        <f>S239/U239</f>
        <v>0.0294378069572588</v>
      </c>
      <c r="X239" s="10">
        <v>2.9438</v>
      </c>
      <c r="Y239" s="115"/>
      <c r="Z239" s="53"/>
      <c r="AA239" s="11"/>
      <c r="AB239" s="11"/>
      <c r="AC239" s="11"/>
      <c r="AD239" s="11"/>
      <c r="AE239" s="11"/>
      <c r="AF239" s="11"/>
      <c r="AG239" s="11"/>
      <c r="AH239" s="11"/>
    </row>
    <row r="240" ht="15" customHeight="1">
      <c r="A240" t="s" s="6">
        <v>358</v>
      </c>
      <c r="B240" t="s" s="6">
        <v>18</v>
      </c>
      <c r="C240" s="7">
        <v>12.95</v>
      </c>
      <c r="D240" s="7">
        <v>0</v>
      </c>
      <c r="E240" s="7">
        <v>12.95</v>
      </c>
      <c r="F240" s="7">
        <v>12.95</v>
      </c>
      <c r="G240" s="7">
        <v>12.95</v>
      </c>
      <c r="H240" s="7">
        <f>(1-W240)*C240+W240*E240</f>
        <v>12.95</v>
      </c>
      <c r="I240" s="8">
        <f>IF(H240&lt;16.28,N240,0)</f>
        <v>5455525859</v>
      </c>
      <c r="J240" s="131">
        <f>H240*N240/1000</f>
        <v>70649059.87405001</v>
      </c>
      <c r="K240" s="8">
        <f>IF(H240&lt;16.28,S240,0)</f>
        <v>419569223</v>
      </c>
      <c r="L240" s="131">
        <f>H240*S240/1000</f>
        <v>5433421.43785</v>
      </c>
      <c r="M240" s="8">
        <f>IF(C240=E240,0,1)</f>
        <v>0</v>
      </c>
      <c r="N240" s="9">
        <v>5455525859</v>
      </c>
      <c r="O240" s="9">
        <f>N240*C240/1000</f>
        <v>70649059.87405001</v>
      </c>
      <c r="P240" s="9">
        <v>262141383</v>
      </c>
      <c r="Q240" s="9">
        <v>56794500</v>
      </c>
      <c r="R240" s="9">
        <v>100633340</v>
      </c>
      <c r="S240" s="9">
        <f>P240+Q240+R240</f>
        <v>419569223</v>
      </c>
      <c r="T240" s="47">
        <f>S240*E240/1000</f>
        <v>5433421.43785</v>
      </c>
      <c r="U240" s="9">
        <v>5875095082</v>
      </c>
      <c r="V240" s="10">
        <v>92.85850000000001</v>
      </c>
      <c r="W240" s="132">
        <f>S240/U240</f>
        <v>0.0714148821668381</v>
      </c>
      <c r="X240" s="10">
        <v>7.1415</v>
      </c>
      <c r="Y240" s="115"/>
      <c r="Z240" s="53"/>
      <c r="AA240" s="11"/>
      <c r="AB240" s="11"/>
      <c r="AC240" s="11"/>
      <c r="AD240" s="11"/>
      <c r="AE240" s="11"/>
      <c r="AF240" s="11"/>
      <c r="AG240" s="11"/>
      <c r="AH240" s="11"/>
    </row>
    <row r="241" ht="15" customHeight="1">
      <c r="A241" t="s" s="6">
        <v>536</v>
      </c>
      <c r="B241" t="s" s="6">
        <v>18</v>
      </c>
      <c r="C241" s="7">
        <v>12.9</v>
      </c>
      <c r="D241" s="7">
        <v>0</v>
      </c>
      <c r="E241" s="7">
        <v>12.9</v>
      </c>
      <c r="F241" s="7">
        <v>12.9</v>
      </c>
      <c r="G241" s="7">
        <v>12.9</v>
      </c>
      <c r="H241" s="7">
        <f>(1-W241)*C241+W241*E241</f>
        <v>12.9</v>
      </c>
      <c r="I241" s="8">
        <f>IF(H241&lt;16.28,N241,0)</f>
        <v>218919010</v>
      </c>
      <c r="J241" s="131">
        <f>H241*N241/1000</f>
        <v>2824055.229</v>
      </c>
      <c r="K241" s="8">
        <f>IF(H241&lt;16.28,S241,0)</f>
        <v>36547088</v>
      </c>
      <c r="L241" s="131">
        <f>H241*S241/1000</f>
        <v>471457.4352</v>
      </c>
      <c r="M241" s="8">
        <f>IF(C241=E241,0,1)</f>
        <v>0</v>
      </c>
      <c r="N241" s="9">
        <v>218919010</v>
      </c>
      <c r="O241" s="9">
        <f>N241*C241/1000</f>
        <v>2824055.229</v>
      </c>
      <c r="P241" s="9">
        <v>6174276</v>
      </c>
      <c r="Q241" s="9">
        <v>238200</v>
      </c>
      <c r="R241" s="9">
        <v>30134612</v>
      </c>
      <c r="S241" s="9">
        <f>P241+Q241+R241</f>
        <v>36547088</v>
      </c>
      <c r="T241" s="47">
        <f>S241*E241/1000</f>
        <v>471457.4352</v>
      </c>
      <c r="U241" s="9">
        <v>255466098</v>
      </c>
      <c r="V241" s="10">
        <v>85.694</v>
      </c>
      <c r="W241" s="132">
        <f>S241/U241</f>
        <v>0.14306042283544</v>
      </c>
      <c r="X241" s="10">
        <v>14.306</v>
      </c>
      <c r="Y241" s="115"/>
      <c r="Z241" s="53"/>
      <c r="AA241" s="11"/>
      <c r="AB241" s="11"/>
      <c r="AC241" s="11"/>
      <c r="AD241" s="11"/>
      <c r="AE241" s="11"/>
      <c r="AF241" s="11"/>
      <c r="AG241" s="11"/>
      <c r="AH241" s="11"/>
    </row>
    <row r="242" ht="15" customHeight="1">
      <c r="A242" t="s" s="6">
        <v>304</v>
      </c>
      <c r="B242" t="s" s="6">
        <v>18</v>
      </c>
      <c r="C242" s="7">
        <v>12.86</v>
      </c>
      <c r="D242" s="7">
        <v>0</v>
      </c>
      <c r="E242" s="7">
        <v>12.86</v>
      </c>
      <c r="F242" s="7">
        <v>12.86</v>
      </c>
      <c r="G242" s="7">
        <v>12.86</v>
      </c>
      <c r="H242" s="7">
        <f>(1-W242)*C242+W242*E242</f>
        <v>12.86</v>
      </c>
      <c r="I242" s="8">
        <f>IF(H242&lt;16.28,N242,0)</f>
        <v>3077755957</v>
      </c>
      <c r="J242" s="131">
        <f>H242*N242/1000</f>
        <v>39579941.60702</v>
      </c>
      <c r="K242" s="8">
        <f>IF(H242&lt;16.28,S242,0)</f>
        <v>365062152</v>
      </c>
      <c r="L242" s="131">
        <f>H242*S242/1000</f>
        <v>4694699.27472</v>
      </c>
      <c r="M242" s="8">
        <f>IF(C242=E242,0,1)</f>
        <v>0</v>
      </c>
      <c r="N242" s="9">
        <v>3077755957</v>
      </c>
      <c r="O242" s="9">
        <f>N242*C242/1000</f>
        <v>39579941.60702</v>
      </c>
      <c r="P242" s="9">
        <v>161146662</v>
      </c>
      <c r="Q242" s="9">
        <v>167172880</v>
      </c>
      <c r="R242" s="9">
        <v>36742610</v>
      </c>
      <c r="S242" s="9">
        <f>P242+Q242+R242</f>
        <v>365062152</v>
      </c>
      <c r="T242" s="47">
        <f>S242*E242/1000</f>
        <v>4694699.27472</v>
      </c>
      <c r="U242" s="9">
        <v>3442818109</v>
      </c>
      <c r="V242" s="10">
        <v>89.3964</v>
      </c>
      <c r="W242" s="132">
        <f>S242/U242</f>
        <v>0.106035852154279</v>
      </c>
      <c r="X242" s="10">
        <v>10.6036</v>
      </c>
      <c r="Y242" s="115"/>
      <c r="Z242" s="53"/>
      <c r="AA242" s="11"/>
      <c r="AB242" s="11"/>
      <c r="AC242" s="11"/>
      <c r="AD242" s="11"/>
      <c r="AE242" s="11"/>
      <c r="AF242" s="11"/>
      <c r="AG242" s="11"/>
      <c r="AH242" s="11"/>
    </row>
    <row r="243" ht="15" customHeight="1">
      <c r="A243" t="s" s="6">
        <v>180</v>
      </c>
      <c r="B243" t="s" s="6">
        <v>18</v>
      </c>
      <c r="C243" s="7">
        <v>12.84</v>
      </c>
      <c r="D243" s="7">
        <v>0</v>
      </c>
      <c r="E243" s="7">
        <v>12.84</v>
      </c>
      <c r="F243" s="7">
        <v>12.84</v>
      </c>
      <c r="G243" s="7">
        <v>12.84</v>
      </c>
      <c r="H243" s="7">
        <f>(1-W243)*C243+W243*E243</f>
        <v>12.84</v>
      </c>
      <c r="I243" s="8">
        <f>IF(H243&lt;16.28,N243,0)</f>
        <v>5019247098</v>
      </c>
      <c r="J243" s="131">
        <f>H243*N243/1000</f>
        <v>64447132.73832</v>
      </c>
      <c r="K243" s="8">
        <f>IF(H243&lt;16.28,S243,0)</f>
        <v>215964232</v>
      </c>
      <c r="L243" s="131">
        <f>H243*S243/1000</f>
        <v>2772980.73888</v>
      </c>
      <c r="M243" s="8">
        <f>IF(C243=E243,0,1)</f>
        <v>0</v>
      </c>
      <c r="N243" s="9">
        <v>5019247098</v>
      </c>
      <c r="O243" s="9">
        <f>N243*C243/1000</f>
        <v>64447132.73832</v>
      </c>
      <c r="P243" s="9">
        <v>133307722</v>
      </c>
      <c r="Q243" s="9">
        <v>2730800</v>
      </c>
      <c r="R243" s="9">
        <v>79925710</v>
      </c>
      <c r="S243" s="9">
        <f>P243+Q243+R243</f>
        <v>215964232</v>
      </c>
      <c r="T243" s="47">
        <f>S243*E243/1000</f>
        <v>2772980.73888</v>
      </c>
      <c r="U243" s="9">
        <v>5235211330</v>
      </c>
      <c r="V243" s="10">
        <v>95.87479999999999</v>
      </c>
      <c r="W243" s="132">
        <f>S243/U243</f>
        <v>0.0412522472134855</v>
      </c>
      <c r="X243" s="10">
        <v>4.1252</v>
      </c>
      <c r="Y243" s="115"/>
      <c r="Z243" s="53"/>
      <c r="AA243" s="11"/>
      <c r="AB243" s="11"/>
      <c r="AC243" s="11"/>
      <c r="AD243" s="11"/>
      <c r="AE243" s="11"/>
      <c r="AF243" s="11"/>
      <c r="AG243" s="11"/>
      <c r="AH243" s="11"/>
    </row>
    <row r="244" ht="15" customHeight="1">
      <c r="A244" t="s" s="6">
        <v>598</v>
      </c>
      <c r="B244" t="s" s="6">
        <v>18</v>
      </c>
      <c r="C244" s="7">
        <v>12.83</v>
      </c>
      <c r="D244" s="7">
        <v>0</v>
      </c>
      <c r="E244" s="7">
        <v>23.2</v>
      </c>
      <c r="F244" s="7">
        <v>23.2</v>
      </c>
      <c r="G244" s="7">
        <v>23.2</v>
      </c>
      <c r="H244" s="7">
        <f>(1-W244)*C244+W244*E244</f>
        <v>13.6205464103165</v>
      </c>
      <c r="I244" s="8">
        <f>IF(H244&lt;16.28,N244,0)</f>
        <v>3485764995</v>
      </c>
      <c r="J244" s="131">
        <f>H244*N244/1000</f>
        <v>47478023.8898542</v>
      </c>
      <c r="K244" s="8">
        <f>IF(H244&lt;16.28,S244,0)</f>
        <v>287663485</v>
      </c>
      <c r="L244" s="131">
        <f>H244*S244/1000</f>
        <v>3918133.84799588</v>
      </c>
      <c r="M244" s="8">
        <f>IF(C244=E244,0,1)</f>
        <v>1</v>
      </c>
      <c r="N244" s="9">
        <v>3485764995</v>
      </c>
      <c r="O244" s="9">
        <f>N244*C244/1000</f>
        <v>44722364.88585</v>
      </c>
      <c r="P244" s="9">
        <v>208068025</v>
      </c>
      <c r="Q244" s="9">
        <v>20710800</v>
      </c>
      <c r="R244" s="9">
        <v>58884660</v>
      </c>
      <c r="S244" s="9">
        <f>P244+Q244+R244</f>
        <v>287663485</v>
      </c>
      <c r="T244" s="47">
        <f>S244*E244/1000</f>
        <v>6673792.852</v>
      </c>
      <c r="U244" s="9">
        <v>3773428480</v>
      </c>
      <c r="V244" s="10">
        <v>92.3766</v>
      </c>
      <c r="W244" s="132">
        <f>S244/U244</f>
        <v>0.0762339836370769</v>
      </c>
      <c r="X244" s="10">
        <v>7.6234</v>
      </c>
      <c r="Y244" s="115"/>
      <c r="Z244" s="53"/>
      <c r="AA244" s="11"/>
      <c r="AB244" s="11"/>
      <c r="AC244" s="11"/>
      <c r="AD244" s="11"/>
      <c r="AE244" s="11"/>
      <c r="AF244" s="11"/>
      <c r="AG244" s="11"/>
      <c r="AH244" s="11"/>
    </row>
    <row r="245" ht="15" customHeight="1">
      <c r="A245" t="s" s="6">
        <v>682</v>
      </c>
      <c r="B245" t="s" s="6">
        <v>18</v>
      </c>
      <c r="C245" s="7">
        <v>12.81</v>
      </c>
      <c r="D245" s="7">
        <v>0</v>
      </c>
      <c r="E245" s="7">
        <v>12.81</v>
      </c>
      <c r="F245" s="7">
        <v>12.81</v>
      </c>
      <c r="G245" s="7">
        <v>12.81</v>
      </c>
      <c r="H245" s="7">
        <f>(1-W245)*C245+W245*E245</f>
        <v>12.81</v>
      </c>
      <c r="I245" s="8">
        <f>IF(H245&lt;16.28,N245,0)</f>
        <v>6502395365</v>
      </c>
      <c r="J245" s="131">
        <f>H245*N245/1000</f>
        <v>83295684.62565</v>
      </c>
      <c r="K245" s="8">
        <f>IF(H245&lt;16.28,S245,0)</f>
        <v>313228035</v>
      </c>
      <c r="L245" s="131">
        <f>H245*S245/1000</f>
        <v>4012451.12835</v>
      </c>
      <c r="M245" s="8">
        <f>IF(C245=E245,0,1)</f>
        <v>0</v>
      </c>
      <c r="N245" s="9">
        <v>6502395365</v>
      </c>
      <c r="O245" s="9">
        <f>N245*C245/1000</f>
        <v>83295684.62565</v>
      </c>
      <c r="P245" s="9">
        <v>208334435</v>
      </c>
      <c r="Q245" s="9">
        <v>9961900</v>
      </c>
      <c r="R245" s="9">
        <v>94931700</v>
      </c>
      <c r="S245" s="9">
        <f>P245+Q245+R245</f>
        <v>313228035</v>
      </c>
      <c r="T245" s="47">
        <f>S245*E245/1000</f>
        <v>4012451.12835</v>
      </c>
      <c r="U245" s="9">
        <v>6815623400</v>
      </c>
      <c r="V245" s="10">
        <v>95.40430000000001</v>
      </c>
      <c r="W245" s="132">
        <f>S245/U245</f>
        <v>0.0459573565933822</v>
      </c>
      <c r="X245" s="10">
        <v>4.5957</v>
      </c>
      <c r="Y245" s="115"/>
      <c r="Z245" s="53"/>
      <c r="AA245" s="11"/>
      <c r="AB245" s="11"/>
      <c r="AC245" s="11"/>
      <c r="AD245" s="11"/>
      <c r="AE245" s="11"/>
      <c r="AF245" s="11"/>
      <c r="AG245" s="11"/>
      <c r="AH245" s="11"/>
    </row>
    <row r="246" ht="15" customHeight="1">
      <c r="A246" t="s" s="6">
        <v>132</v>
      </c>
      <c r="B246" t="s" s="6">
        <v>18</v>
      </c>
      <c r="C246" s="7">
        <v>12.76</v>
      </c>
      <c r="D246" s="7">
        <v>0</v>
      </c>
      <c r="E246" s="7">
        <v>12.76</v>
      </c>
      <c r="F246" s="7">
        <v>12.76</v>
      </c>
      <c r="G246" s="7">
        <v>12.76</v>
      </c>
      <c r="H246" s="7">
        <f>(1-W246)*C246+W246*E246</f>
        <v>12.76</v>
      </c>
      <c r="I246" s="8">
        <f>IF(H246&lt;16.28,N246,0)</f>
        <v>312983186</v>
      </c>
      <c r="J246" s="131">
        <f>H246*N246/1000</f>
        <v>3993665.45336</v>
      </c>
      <c r="K246" s="8">
        <f>IF(H246&lt;16.28,S246,0)</f>
        <v>41728901</v>
      </c>
      <c r="L246" s="131">
        <f>H246*S246/1000</f>
        <v>532460.77676</v>
      </c>
      <c r="M246" s="8">
        <f>IF(C246=E246,0,1)</f>
        <v>0</v>
      </c>
      <c r="N246" s="9">
        <v>312983186</v>
      </c>
      <c r="O246" s="9">
        <f>N246*C246/1000</f>
        <v>3993665.45336</v>
      </c>
      <c r="P246" s="9">
        <v>22509129</v>
      </c>
      <c r="Q246" s="9">
        <v>2030890</v>
      </c>
      <c r="R246" s="9">
        <v>17188882</v>
      </c>
      <c r="S246" s="9">
        <f>P246+Q246+R246</f>
        <v>41728901</v>
      </c>
      <c r="T246" s="47">
        <f>S246*E246/1000</f>
        <v>532460.77676</v>
      </c>
      <c r="U246" s="9">
        <v>354712087</v>
      </c>
      <c r="V246" s="10">
        <v>88.2358</v>
      </c>
      <c r="W246" s="132">
        <f>S246/U246</f>
        <v>0.117641609996786</v>
      </c>
      <c r="X246" s="10">
        <v>11.7642</v>
      </c>
      <c r="Y246" s="115"/>
      <c r="Z246" s="53"/>
      <c r="AA246" s="11"/>
      <c r="AB246" s="11"/>
      <c r="AC246" s="11"/>
      <c r="AD246" s="11"/>
      <c r="AE246" s="11"/>
      <c r="AF246" s="11"/>
      <c r="AG246" s="11"/>
      <c r="AH246" s="11"/>
    </row>
    <row r="247" ht="15" customHeight="1">
      <c r="A247" t="s" s="6">
        <v>514</v>
      </c>
      <c r="B247" t="s" s="6">
        <v>18</v>
      </c>
      <c r="C247" s="7">
        <v>12.74</v>
      </c>
      <c r="D247" s="7">
        <v>0</v>
      </c>
      <c r="E247" s="7">
        <v>12.74</v>
      </c>
      <c r="F247" s="7">
        <v>12.74</v>
      </c>
      <c r="G247" s="7">
        <v>12.74</v>
      </c>
      <c r="H247" s="7">
        <f>(1-W247)*C247+W247*E247</f>
        <v>12.74</v>
      </c>
      <c r="I247" s="8">
        <f>IF(H247&lt;16.28,N247,0)</f>
        <v>433372094</v>
      </c>
      <c r="J247" s="131">
        <f>H247*N247/1000</f>
        <v>5521160.47756</v>
      </c>
      <c r="K247" s="8">
        <f>IF(H247&lt;16.28,S247,0)</f>
        <v>32396991</v>
      </c>
      <c r="L247" s="131">
        <f>H247*S247/1000</f>
        <v>412737.66534</v>
      </c>
      <c r="M247" s="8">
        <f>IF(C247=E247,0,1)</f>
        <v>0</v>
      </c>
      <c r="N247" s="9">
        <v>433372094</v>
      </c>
      <c r="O247" s="9">
        <f>N247*C247/1000</f>
        <v>5521160.47756</v>
      </c>
      <c r="P247" s="9">
        <v>5611506</v>
      </c>
      <c r="Q247" s="9">
        <v>1498800</v>
      </c>
      <c r="R247" s="9">
        <v>25286685</v>
      </c>
      <c r="S247" s="9">
        <f>P247+Q247+R247</f>
        <v>32396991</v>
      </c>
      <c r="T247" s="47">
        <f>S247*E247/1000</f>
        <v>412737.66534</v>
      </c>
      <c r="U247" s="9">
        <v>465769085</v>
      </c>
      <c r="V247" s="10">
        <v>93.0444</v>
      </c>
      <c r="W247" s="132">
        <f>S247/U247</f>
        <v>0.0695559066570509</v>
      </c>
      <c r="X247" s="10">
        <v>6.9556</v>
      </c>
      <c r="Y247" s="115"/>
      <c r="Z247" s="53"/>
      <c r="AA247" s="11"/>
      <c r="AB247" s="11"/>
      <c r="AC247" s="11"/>
      <c r="AD247" s="11"/>
      <c r="AE247" s="11"/>
      <c r="AF247" s="11"/>
      <c r="AG247" s="11"/>
      <c r="AH247" s="11"/>
    </row>
    <row r="248" ht="15" customHeight="1">
      <c r="A248" t="s" s="6">
        <v>516</v>
      </c>
      <c r="B248" t="s" s="6">
        <v>18</v>
      </c>
      <c r="C248" s="7">
        <v>12.74</v>
      </c>
      <c r="D248" s="7">
        <v>0</v>
      </c>
      <c r="E248" s="7">
        <v>12.74</v>
      </c>
      <c r="F248" s="7">
        <v>12.74</v>
      </c>
      <c r="G248" s="7">
        <v>12.74</v>
      </c>
      <c r="H248" s="7">
        <f>(1-W248)*C248+W248*E248</f>
        <v>12.74</v>
      </c>
      <c r="I248" s="8">
        <f>IF(H248&lt;16.28,N248,0)</f>
        <v>1030661154</v>
      </c>
      <c r="J248" s="131">
        <f>H248*N248/1000</f>
        <v>13130623.10196</v>
      </c>
      <c r="K248" s="8">
        <f>IF(H248&lt;16.28,S248,0)</f>
        <v>157752849</v>
      </c>
      <c r="L248" s="131">
        <f>H248*S248/1000</f>
        <v>2009771.29626</v>
      </c>
      <c r="M248" s="8">
        <f>IF(C248=E248,0,1)</f>
        <v>0</v>
      </c>
      <c r="N248" s="9">
        <v>1030661154</v>
      </c>
      <c r="O248" s="9">
        <f>N248*C248/1000</f>
        <v>13130623.10196</v>
      </c>
      <c r="P248" s="9">
        <v>37714816</v>
      </c>
      <c r="Q248" s="9">
        <v>61812533</v>
      </c>
      <c r="R248" s="9">
        <v>58225500</v>
      </c>
      <c r="S248" s="9">
        <f>P248+Q248+R248</f>
        <v>157752849</v>
      </c>
      <c r="T248" s="47">
        <f>S248*E248/1000</f>
        <v>2009771.29626</v>
      </c>
      <c r="U248" s="9">
        <v>1188414003</v>
      </c>
      <c r="V248" s="10">
        <v>86.72580000000001</v>
      </c>
      <c r="W248" s="132">
        <f>S248/U248</f>
        <v>0.132742334406842</v>
      </c>
      <c r="X248" s="10">
        <v>13.2742</v>
      </c>
      <c r="Y248" s="115"/>
      <c r="Z248" s="53"/>
      <c r="AA248" s="11"/>
      <c r="AB248" s="11"/>
      <c r="AC248" s="11"/>
      <c r="AD248" s="11"/>
      <c r="AE248" s="11"/>
      <c r="AF248" s="11"/>
      <c r="AG248" s="11"/>
      <c r="AH248" s="11"/>
    </row>
    <row r="249" ht="15" customHeight="1">
      <c r="A249" t="s" s="6">
        <v>272</v>
      </c>
      <c r="B249" t="s" s="6">
        <v>18</v>
      </c>
      <c r="C249" s="7">
        <v>12.72</v>
      </c>
      <c r="D249" s="7">
        <v>0</v>
      </c>
      <c r="E249" s="7">
        <v>23.3</v>
      </c>
      <c r="F249" s="7">
        <v>23.3</v>
      </c>
      <c r="G249" s="7">
        <v>23.3</v>
      </c>
      <c r="H249" s="7">
        <f>(1-W249)*C249+W249*E249</f>
        <v>14.1183684441051</v>
      </c>
      <c r="I249" s="8">
        <f>IF(H249&lt;16.28,N249,0)</f>
        <v>7092654494</v>
      </c>
      <c r="J249" s="131">
        <f>H249*N249/1000</f>
        <v>100136709.39303</v>
      </c>
      <c r="K249" s="8">
        <f>IF(H249&lt;16.28,S249,0)</f>
        <v>1080215882</v>
      </c>
      <c r="L249" s="131">
        <f>H249*S249/1000</f>
        <v>15250885.82125</v>
      </c>
      <c r="M249" s="8">
        <f>IF(C249=E249,0,1)</f>
        <v>1</v>
      </c>
      <c r="N249" s="9">
        <v>7092654494</v>
      </c>
      <c r="O249" s="9">
        <f>N249*C249/1000</f>
        <v>90218565.16368</v>
      </c>
      <c r="P249" s="9">
        <v>497948133</v>
      </c>
      <c r="Q249" s="9">
        <v>256574250</v>
      </c>
      <c r="R249" s="9">
        <v>325693499</v>
      </c>
      <c r="S249" s="9">
        <f>P249+Q249+R249</f>
        <v>1080215882</v>
      </c>
      <c r="T249" s="47">
        <f>S249*E249/1000</f>
        <v>25169030.0506</v>
      </c>
      <c r="U249" s="9">
        <v>8172870376</v>
      </c>
      <c r="V249" s="10">
        <v>86.7829</v>
      </c>
      <c r="W249" s="132">
        <f>S249/U249</f>
        <v>0.132170930444719</v>
      </c>
      <c r="X249" s="10">
        <v>13.2171</v>
      </c>
      <c r="Y249" s="115"/>
      <c r="Z249" s="53"/>
      <c r="AA249" s="11"/>
      <c r="AB249" s="11"/>
      <c r="AC249" s="11"/>
      <c r="AD249" s="11"/>
      <c r="AE249" s="11"/>
      <c r="AF249" s="11"/>
      <c r="AG249" s="11"/>
      <c r="AH249" s="11"/>
    </row>
    <row r="250" ht="15" customHeight="1">
      <c r="A250" t="s" s="6">
        <v>460</v>
      </c>
      <c r="B250" t="s" s="6">
        <v>18</v>
      </c>
      <c r="C250" s="7">
        <v>12.72</v>
      </c>
      <c r="D250" s="7">
        <v>0</v>
      </c>
      <c r="E250" s="7">
        <v>12.72</v>
      </c>
      <c r="F250" s="7">
        <v>12.72</v>
      </c>
      <c r="G250" s="7">
        <v>12.72</v>
      </c>
      <c r="H250" s="7">
        <f>(1-W250)*C250+W250*E250</f>
        <v>12.72</v>
      </c>
      <c r="I250" s="8">
        <f>IF(H250&lt;16.28,N250,0)</f>
        <v>235346195</v>
      </c>
      <c r="J250" s="131">
        <f>H250*N250/1000</f>
        <v>2993603.6004</v>
      </c>
      <c r="K250" s="8">
        <f>IF(H250&lt;16.28,S250,0)</f>
        <v>20078687</v>
      </c>
      <c r="L250" s="131">
        <f>H250*S250/1000</f>
        <v>255400.89864</v>
      </c>
      <c r="M250" s="8">
        <f>IF(C250=E250,0,1)</f>
        <v>0</v>
      </c>
      <c r="N250" s="9">
        <v>235346195</v>
      </c>
      <c r="O250" s="9">
        <f>N250*C250/1000</f>
        <v>2993603.6004</v>
      </c>
      <c r="P250" s="9">
        <v>5744075</v>
      </c>
      <c r="Q250" s="9">
        <v>1305100</v>
      </c>
      <c r="R250" s="9">
        <v>13029512</v>
      </c>
      <c r="S250" s="9">
        <f>P250+Q250+R250</f>
        <v>20078687</v>
      </c>
      <c r="T250" s="47">
        <f>S250*E250/1000</f>
        <v>255400.89864</v>
      </c>
      <c r="U250" s="9">
        <v>255424882</v>
      </c>
      <c r="V250" s="10">
        <v>92.1391</v>
      </c>
      <c r="W250" s="132">
        <f>S250/U250</f>
        <v>0.07860897044478229</v>
      </c>
      <c r="X250" s="10">
        <v>7.8609</v>
      </c>
      <c r="Y250" s="115"/>
      <c r="Z250" s="53"/>
      <c r="AA250" s="11"/>
      <c r="AB250" s="11"/>
      <c r="AC250" s="11"/>
      <c r="AD250" s="11"/>
      <c r="AE250" s="11"/>
      <c r="AF250" s="11"/>
      <c r="AG250" s="11"/>
      <c r="AH250" s="11"/>
    </row>
    <row r="251" ht="15" customHeight="1">
      <c r="A251" t="s" s="6">
        <v>336</v>
      </c>
      <c r="B251" t="s" s="6">
        <v>18</v>
      </c>
      <c r="C251" s="7">
        <v>12.69</v>
      </c>
      <c r="D251" s="7">
        <v>0</v>
      </c>
      <c r="E251" s="7">
        <v>25.18</v>
      </c>
      <c r="F251" s="7">
        <v>25.18</v>
      </c>
      <c r="G251" s="7">
        <v>25.18</v>
      </c>
      <c r="H251" s="7">
        <f>(1-W251)*C251+W251*E251</f>
        <v>14.3872686846614</v>
      </c>
      <c r="I251" s="8">
        <f>IF(H251&lt;16.28,N251,0)</f>
        <v>9223302839</v>
      </c>
      <c r="J251" s="131">
        <f>H251*N251/1000</f>
        <v>132698136.104693</v>
      </c>
      <c r="K251" s="8">
        <f>IF(H251&lt;16.28,S251,0)</f>
        <v>1450459816</v>
      </c>
      <c r="L251" s="131">
        <f>H251*S251/1000</f>
        <v>20868155.0890965</v>
      </c>
      <c r="M251" s="8">
        <f>IF(C251=E251,0,1)</f>
        <v>1</v>
      </c>
      <c r="N251" s="9">
        <v>9223302839</v>
      </c>
      <c r="O251" s="9">
        <f>N251*C251/1000</f>
        <v>117043713.02691</v>
      </c>
      <c r="P251" s="9">
        <v>658474473</v>
      </c>
      <c r="Q251" s="9">
        <v>386250249</v>
      </c>
      <c r="R251" s="9">
        <v>405735094</v>
      </c>
      <c r="S251" s="9">
        <f>P251+Q251+R251</f>
        <v>1450459816</v>
      </c>
      <c r="T251" s="47">
        <f>S251*E251/1000</f>
        <v>36522578.16688</v>
      </c>
      <c r="U251" s="9">
        <v>10673762655</v>
      </c>
      <c r="V251" s="10">
        <v>86.411</v>
      </c>
      <c r="W251" s="132">
        <f>S251/U251</f>
        <v>0.135890206938464</v>
      </c>
      <c r="X251" s="10">
        <v>13.589</v>
      </c>
      <c r="Y251" s="115"/>
      <c r="Z251" s="53"/>
      <c r="AA251" s="11"/>
      <c r="AB251" s="11"/>
      <c r="AC251" s="11"/>
      <c r="AD251" s="11"/>
      <c r="AE251" s="11"/>
      <c r="AF251" s="11"/>
      <c r="AG251" s="11"/>
      <c r="AH251" s="11"/>
    </row>
    <row r="252" ht="15" customHeight="1">
      <c r="A252" t="s" s="6">
        <v>510</v>
      </c>
      <c r="B252" t="s" s="6">
        <v>18</v>
      </c>
      <c r="C252" s="7">
        <v>12.67</v>
      </c>
      <c r="D252" s="7">
        <v>0</v>
      </c>
      <c r="E252" s="7">
        <v>12.67</v>
      </c>
      <c r="F252" s="7">
        <v>12.67</v>
      </c>
      <c r="G252" s="7">
        <v>12.67</v>
      </c>
      <c r="H252" s="7">
        <f>(1-W252)*C252+W252*E252</f>
        <v>12.67</v>
      </c>
      <c r="I252" s="8">
        <f>IF(H252&lt;16.28,N252,0)</f>
        <v>2043043026</v>
      </c>
      <c r="J252" s="131">
        <f>H252*N252/1000</f>
        <v>25885355.13942</v>
      </c>
      <c r="K252" s="8">
        <f>IF(H252&lt;16.28,S252,0)</f>
        <v>186639271</v>
      </c>
      <c r="L252" s="131">
        <f>H252*S252/1000</f>
        <v>2364719.56357</v>
      </c>
      <c r="M252" s="8">
        <f>IF(C252=E252,0,1)</f>
        <v>0</v>
      </c>
      <c r="N252" s="9">
        <v>2043043026</v>
      </c>
      <c r="O252" s="9">
        <f>N252*C252/1000</f>
        <v>25885355.13942</v>
      </c>
      <c r="P252" s="9">
        <v>76370574</v>
      </c>
      <c r="Q252" s="9">
        <v>18040400</v>
      </c>
      <c r="R252" s="9">
        <v>92228297</v>
      </c>
      <c r="S252" s="9">
        <f>P252+Q252+R252</f>
        <v>186639271</v>
      </c>
      <c r="T252" s="47">
        <f>S252*E252/1000</f>
        <v>2364719.56357</v>
      </c>
      <c r="U252" s="9">
        <v>2229682297</v>
      </c>
      <c r="V252" s="10">
        <v>91.6293</v>
      </c>
      <c r="W252" s="132">
        <f>S252/U252</f>
        <v>0.0837066658559921</v>
      </c>
      <c r="X252" s="10">
        <v>8.370699999999999</v>
      </c>
      <c r="Y252" s="115"/>
      <c r="Z252" s="53"/>
      <c r="AA252" s="11"/>
      <c r="AB252" s="11"/>
      <c r="AC252" s="11"/>
      <c r="AD252" s="11"/>
      <c r="AE252" s="11"/>
      <c r="AF252" s="11"/>
      <c r="AG252" s="11"/>
      <c r="AH252" s="11"/>
    </row>
    <row r="253" ht="15" customHeight="1">
      <c r="A253" t="s" s="6">
        <v>158</v>
      </c>
      <c r="B253" t="s" s="6">
        <v>18</v>
      </c>
      <c r="C253" s="7">
        <v>12.66</v>
      </c>
      <c r="D253" s="7">
        <v>0</v>
      </c>
      <c r="E253" s="7">
        <v>20.54</v>
      </c>
      <c r="F253" s="7">
        <v>20.54</v>
      </c>
      <c r="G253" s="7">
        <v>20.54</v>
      </c>
      <c r="H253" s="7">
        <f>(1-W253)*C253+W253*E253</f>
        <v>14.4423671024705</v>
      </c>
      <c r="I253" s="8">
        <f>IF(H253&lt;16.28,N253,0)</f>
        <v>4656542979</v>
      </c>
      <c r="J253" s="131">
        <f>H253*N253/1000</f>
        <v>67251503.1311496</v>
      </c>
      <c r="K253" s="8">
        <f>IF(H253&lt;16.28,S253,0)</f>
        <v>1361129664</v>
      </c>
      <c r="L253" s="131">
        <f>H253*S253/1000</f>
        <v>19657934.2815503</v>
      </c>
      <c r="M253" s="8">
        <f>IF(C253=E253,0,1)</f>
        <v>1</v>
      </c>
      <c r="N253" s="9">
        <v>4656542979</v>
      </c>
      <c r="O253" s="9">
        <f>N253*C253/1000</f>
        <v>58951834.11414</v>
      </c>
      <c r="P253" s="9">
        <v>999205825</v>
      </c>
      <c r="Q253" s="9">
        <v>258567500</v>
      </c>
      <c r="R253" s="9">
        <v>103356339</v>
      </c>
      <c r="S253" s="9">
        <f>P253+Q253+R253</f>
        <v>1361129664</v>
      </c>
      <c r="T253" s="47">
        <f>S253*E253/1000</f>
        <v>27957603.29856</v>
      </c>
      <c r="U253" s="9">
        <v>6017672643</v>
      </c>
      <c r="V253" s="10">
        <v>77.3811</v>
      </c>
      <c r="W253" s="132">
        <f>S253/U253</f>
        <v>0.226188718587629</v>
      </c>
      <c r="X253" s="10">
        <v>22.6189</v>
      </c>
      <c r="Y253" s="115"/>
      <c r="Z253" s="53"/>
      <c r="AA253" s="11"/>
      <c r="AB253" s="11"/>
      <c r="AC253" s="11"/>
      <c r="AD253" s="11"/>
      <c r="AE253" s="11"/>
      <c r="AF253" s="11"/>
      <c r="AG253" s="11"/>
      <c r="AH253" s="11"/>
    </row>
    <row r="254" ht="15" customHeight="1">
      <c r="A254" t="s" s="6">
        <v>78</v>
      </c>
      <c r="B254" t="s" s="6">
        <v>18</v>
      </c>
      <c r="C254" s="7">
        <v>12.64</v>
      </c>
      <c r="D254" s="7">
        <v>0</v>
      </c>
      <c r="E254" s="7">
        <v>28.78</v>
      </c>
      <c r="F254" s="7">
        <v>28.78</v>
      </c>
      <c r="G254" s="7">
        <v>28.78</v>
      </c>
      <c r="H254" s="7">
        <f>(1-W254)*C254+W254*E254</f>
        <v>16.4463646313359</v>
      </c>
      <c r="I254" s="8">
        <f>IF(H254&lt;16.28,N254,0)</f>
        <v>0</v>
      </c>
      <c r="J254" s="131">
        <f>H254*N254/1000</f>
        <v>105141534.947919</v>
      </c>
      <c r="K254" s="8">
        <f>IF(H254&lt;16.28,S254,0)</f>
        <v>0</v>
      </c>
      <c r="L254" s="131">
        <f>H254*S254/1000</f>
        <v>32448423.1897213</v>
      </c>
      <c r="M254" s="8">
        <f>IF(C254=E254,0,1)</f>
        <v>1</v>
      </c>
      <c r="N254" s="9">
        <v>6392995492</v>
      </c>
      <c r="O254" s="9">
        <f>N254*C254/1000</f>
        <v>80807463.01887999</v>
      </c>
      <c r="P254" s="9">
        <v>425613961</v>
      </c>
      <c r="Q254" s="9">
        <v>1181026881</v>
      </c>
      <c r="R254" s="9">
        <v>366343700</v>
      </c>
      <c r="S254" s="9">
        <f>P254+Q254+R254</f>
        <v>1972984542</v>
      </c>
      <c r="T254" s="47">
        <f>S254*E254/1000</f>
        <v>56782495.11876</v>
      </c>
      <c r="U254" s="9">
        <v>8365980034</v>
      </c>
      <c r="V254" s="10">
        <v>76.4166</v>
      </c>
      <c r="W254" s="132">
        <f>S254/U254</f>
        <v>0.235834239859722</v>
      </c>
      <c r="X254" s="10">
        <v>23.5834</v>
      </c>
      <c r="Y254" s="115"/>
      <c r="Z254" s="53"/>
      <c r="AA254" s="11"/>
      <c r="AB254" s="11"/>
      <c r="AC254" s="11"/>
      <c r="AD254" s="11"/>
      <c r="AE254" s="11"/>
      <c r="AF254" s="11"/>
      <c r="AG254" s="11"/>
      <c r="AH254" s="11"/>
    </row>
    <row r="255" ht="15" customHeight="1">
      <c r="A255" t="s" s="6">
        <v>206</v>
      </c>
      <c r="B255" t="s" s="6">
        <v>18</v>
      </c>
      <c r="C255" s="7">
        <v>12.62</v>
      </c>
      <c r="D255" s="7">
        <v>0</v>
      </c>
      <c r="E255" s="7">
        <v>27.03</v>
      </c>
      <c r="F255" s="7">
        <v>27.03</v>
      </c>
      <c r="G255" s="7">
        <v>27.03</v>
      </c>
      <c r="H255" s="7">
        <f>(1-W255)*C255+W255*E255</f>
        <v>15.4464844967354</v>
      </c>
      <c r="I255" s="8">
        <f>IF(H255&lt;16.28,N255,0)</f>
        <v>6130460507</v>
      </c>
      <c r="J255" s="131">
        <f>H255*N255/1000</f>
        <v>94694063.1792241</v>
      </c>
      <c r="K255" s="8">
        <f>IF(H255&lt;16.28,S255,0)</f>
        <v>1495888841</v>
      </c>
      <c r="L255" s="131">
        <f>H255*S255/1000</f>
        <v>23106223.791346</v>
      </c>
      <c r="M255" s="8">
        <f>IF(C255=E255,0,1)</f>
        <v>1</v>
      </c>
      <c r="N255" s="9">
        <v>6130460507</v>
      </c>
      <c r="O255" s="9">
        <f>N255*C255/1000</f>
        <v>77366411.59834</v>
      </c>
      <c r="P255" s="9">
        <v>770369371</v>
      </c>
      <c r="Q255" s="9">
        <v>463424500</v>
      </c>
      <c r="R255" s="9">
        <v>262094970</v>
      </c>
      <c r="S255" s="9">
        <f>P255+Q255+R255</f>
        <v>1495888841</v>
      </c>
      <c r="T255" s="47">
        <f>S255*E255/1000</f>
        <v>40433875.37223</v>
      </c>
      <c r="U255" s="9">
        <v>7626349348</v>
      </c>
      <c r="V255" s="10">
        <v>80.3853</v>
      </c>
      <c r="W255" s="132">
        <f>S255/U255</f>
        <v>0.196147432112102</v>
      </c>
      <c r="X255" s="10">
        <v>19.6147</v>
      </c>
      <c r="Y255" s="115"/>
      <c r="Z255" s="53"/>
      <c r="AA255" s="11"/>
      <c r="AB255" s="11"/>
      <c r="AC255" s="11"/>
      <c r="AD255" s="11"/>
      <c r="AE255" s="11"/>
      <c r="AF255" s="11"/>
      <c r="AG255" s="11"/>
      <c r="AH255" s="11"/>
    </row>
    <row r="256" ht="15" customHeight="1">
      <c r="A256" t="s" s="6">
        <v>544</v>
      </c>
      <c r="B256" t="s" s="6">
        <v>18</v>
      </c>
      <c r="C256" s="7">
        <v>12.62</v>
      </c>
      <c r="D256" s="7">
        <v>0</v>
      </c>
      <c r="E256" s="7">
        <v>12.62</v>
      </c>
      <c r="F256" s="7">
        <v>12.62</v>
      </c>
      <c r="G256" s="7">
        <v>12.62</v>
      </c>
      <c r="H256" s="7">
        <f>(1-W256)*C256+W256*E256</f>
        <v>12.62</v>
      </c>
      <c r="I256" s="8">
        <f>IF(H256&lt;16.28,N256,0)</f>
        <v>5498185864</v>
      </c>
      <c r="J256" s="131">
        <f>H256*N256/1000</f>
        <v>69387105.60368</v>
      </c>
      <c r="K256" s="8">
        <f>IF(H256&lt;16.28,S256,0)</f>
        <v>227383596</v>
      </c>
      <c r="L256" s="131">
        <f>H256*S256/1000</f>
        <v>2869580.98152</v>
      </c>
      <c r="M256" s="8">
        <f>IF(C256=E256,0,1)</f>
        <v>0</v>
      </c>
      <c r="N256" s="9">
        <v>5498185864</v>
      </c>
      <c r="O256" s="9">
        <f>N256*C256/1000</f>
        <v>69387105.60368</v>
      </c>
      <c r="P256" s="9">
        <v>151800156</v>
      </c>
      <c r="Q256" s="9">
        <v>13187000</v>
      </c>
      <c r="R256" s="9">
        <v>62396440</v>
      </c>
      <c r="S256" s="9">
        <f>P256+Q256+R256</f>
        <v>227383596</v>
      </c>
      <c r="T256" s="47">
        <f>S256*E256/1000</f>
        <v>2869580.98152</v>
      </c>
      <c r="U256" s="9">
        <v>5725569460</v>
      </c>
      <c r="V256" s="10">
        <v>96.0286</v>
      </c>
      <c r="W256" s="132">
        <f>S256/U256</f>
        <v>0.0397137084072682</v>
      </c>
      <c r="X256" s="10">
        <v>3.9714</v>
      </c>
      <c r="Y256" s="115"/>
      <c r="Z256" s="53"/>
      <c r="AA256" s="11"/>
      <c r="AB256" s="11"/>
      <c r="AC256" s="11"/>
      <c r="AD256" s="11"/>
      <c r="AE256" s="11"/>
      <c r="AF256" s="11"/>
      <c r="AG256" s="11"/>
      <c r="AH256" s="11"/>
    </row>
    <row r="257" ht="15" customHeight="1">
      <c r="A257" t="s" s="6">
        <v>146</v>
      </c>
      <c r="B257" t="s" s="6">
        <v>18</v>
      </c>
      <c r="C257" s="7">
        <v>12.56</v>
      </c>
      <c r="D257" s="7">
        <v>0</v>
      </c>
      <c r="E257" s="7">
        <v>12.56</v>
      </c>
      <c r="F257" s="7">
        <v>12.56</v>
      </c>
      <c r="G257" s="7">
        <v>12.56</v>
      </c>
      <c r="H257" s="7">
        <f>(1-W257)*C257+W257*E257</f>
        <v>12.56</v>
      </c>
      <c r="I257" s="8">
        <f>IF(H257&lt;16.28,N257,0)</f>
        <v>3166809515</v>
      </c>
      <c r="J257" s="131">
        <f>H257*N257/1000</f>
        <v>39775127.5084</v>
      </c>
      <c r="K257" s="8">
        <f>IF(H257&lt;16.28,S257,0)</f>
        <v>230841521</v>
      </c>
      <c r="L257" s="131">
        <f>H257*S257/1000</f>
        <v>2899369.50376</v>
      </c>
      <c r="M257" s="8">
        <f>IF(C257=E257,0,1)</f>
        <v>0</v>
      </c>
      <c r="N257" s="9">
        <v>3166809515</v>
      </c>
      <c r="O257" s="9">
        <f>N257*C257/1000</f>
        <v>39775127.5084</v>
      </c>
      <c r="P257" s="9">
        <v>193809521</v>
      </c>
      <c r="Q257" s="9">
        <v>1650400</v>
      </c>
      <c r="R257" s="9">
        <v>35381600</v>
      </c>
      <c r="S257" s="9">
        <f>P257+Q257+R257</f>
        <v>230841521</v>
      </c>
      <c r="T257" s="47">
        <f>S257*E257/1000</f>
        <v>2899369.50376</v>
      </c>
      <c r="U257" s="9">
        <v>3397651036</v>
      </c>
      <c r="V257" s="10">
        <v>93.2058</v>
      </c>
      <c r="W257" s="132">
        <f>S257/U257</f>
        <v>0.06794150386667309</v>
      </c>
      <c r="X257" s="10">
        <v>6.7942</v>
      </c>
      <c r="Y257" s="115"/>
      <c r="Z257" s="53"/>
      <c r="AA257" s="11"/>
      <c r="AB257" s="11"/>
      <c r="AC257" s="11"/>
      <c r="AD257" s="11"/>
      <c r="AE257" s="11"/>
      <c r="AF257" s="11"/>
      <c r="AG257" s="11"/>
      <c r="AH257" s="11"/>
    </row>
    <row r="258" ht="15" customHeight="1">
      <c r="A258" t="s" s="6">
        <v>668</v>
      </c>
      <c r="B258" t="s" s="6">
        <v>18</v>
      </c>
      <c r="C258" s="7">
        <v>12.56</v>
      </c>
      <c r="D258" s="7">
        <v>0</v>
      </c>
      <c r="E258" s="7">
        <v>12.56</v>
      </c>
      <c r="F258" s="7">
        <v>12.56</v>
      </c>
      <c r="G258" s="7">
        <v>12.56</v>
      </c>
      <c r="H258" s="7">
        <f>(1-W258)*C258+W258*E258</f>
        <v>12.56</v>
      </c>
      <c r="I258" s="8">
        <f>IF(H258&lt;16.28,N258,0)</f>
        <v>397969401</v>
      </c>
      <c r="J258" s="131">
        <f>H258*N258/1000</f>
        <v>4998495.67656</v>
      </c>
      <c r="K258" s="8">
        <f>IF(H258&lt;16.28,S258,0)</f>
        <v>29269454</v>
      </c>
      <c r="L258" s="131">
        <f>H258*S258/1000</f>
        <v>367624.34224</v>
      </c>
      <c r="M258" s="8">
        <f>IF(C258=E258,0,1)</f>
        <v>0</v>
      </c>
      <c r="N258" s="9">
        <v>397969401</v>
      </c>
      <c r="O258" s="9">
        <f>N258*C258/1000</f>
        <v>4998495.67656</v>
      </c>
      <c r="P258" s="9">
        <v>13421099</v>
      </c>
      <c r="Q258" s="9">
        <v>2595500</v>
      </c>
      <c r="R258" s="9">
        <v>13252855</v>
      </c>
      <c r="S258" s="9">
        <f>P258+Q258+R258</f>
        <v>29269454</v>
      </c>
      <c r="T258" s="47">
        <f>S258*E258/1000</f>
        <v>367624.34224</v>
      </c>
      <c r="U258" s="9">
        <v>427238855</v>
      </c>
      <c r="V258" s="10">
        <v>93.14919999999999</v>
      </c>
      <c r="W258" s="132">
        <f>S258/U258</f>
        <v>0.068508408487332</v>
      </c>
      <c r="X258" s="10">
        <v>6.8508</v>
      </c>
      <c r="Y258" s="115"/>
      <c r="Z258" s="53"/>
      <c r="AA258" s="11"/>
      <c r="AB258" s="11"/>
      <c r="AC258" s="11"/>
      <c r="AD258" s="11"/>
      <c r="AE258" s="11"/>
      <c r="AF258" s="11"/>
      <c r="AG258" s="11"/>
      <c r="AH258" s="11"/>
    </row>
    <row r="259" ht="15" customHeight="1">
      <c r="A259" t="s" s="6">
        <v>300</v>
      </c>
      <c r="B259" t="s" s="6">
        <v>18</v>
      </c>
      <c r="C259" s="7">
        <v>12.54</v>
      </c>
      <c r="D259" s="7">
        <v>0</v>
      </c>
      <c r="E259" s="7">
        <v>12.54</v>
      </c>
      <c r="F259" s="7">
        <v>12.54</v>
      </c>
      <c r="G259" s="7">
        <v>12.54</v>
      </c>
      <c r="H259" s="7">
        <f>(1-W259)*C259+W259*E259</f>
        <v>12.54</v>
      </c>
      <c r="I259" s="8">
        <f>IF(H259&lt;16.28,N259,0)</f>
        <v>2565855106</v>
      </c>
      <c r="J259" s="131">
        <f>H259*N259/1000</f>
        <v>32175823.02924</v>
      </c>
      <c r="K259" s="8">
        <f>IF(H259&lt;16.28,S259,0)</f>
        <v>113669214</v>
      </c>
      <c r="L259" s="131">
        <f>H259*S259/1000</f>
        <v>1425411.94356</v>
      </c>
      <c r="M259" s="8">
        <f>IF(C259=E259,0,1)</f>
        <v>0</v>
      </c>
      <c r="N259" s="9">
        <v>2565855106</v>
      </c>
      <c r="O259" s="9">
        <f>N259*C259/1000</f>
        <v>32175823.02924</v>
      </c>
      <c r="P259" s="9">
        <v>70883894</v>
      </c>
      <c r="Q259" s="9">
        <v>0</v>
      </c>
      <c r="R259" s="9">
        <v>42785320</v>
      </c>
      <c r="S259" s="9">
        <f>P259+Q259+R259</f>
        <v>113669214</v>
      </c>
      <c r="T259" s="47">
        <f>S259*E259/1000</f>
        <v>1425411.94356</v>
      </c>
      <c r="U259" s="9">
        <v>2679524320</v>
      </c>
      <c r="V259" s="10">
        <v>95.75790000000001</v>
      </c>
      <c r="W259" s="132">
        <f>S259/U259</f>
        <v>0.0424214153055345</v>
      </c>
      <c r="X259" s="10">
        <v>4.2421</v>
      </c>
      <c r="Y259" s="115"/>
      <c r="Z259" s="53"/>
      <c r="AA259" s="11"/>
      <c r="AB259" s="11"/>
      <c r="AC259" s="11"/>
      <c r="AD259" s="11"/>
      <c r="AE259" s="11"/>
      <c r="AF259" s="11"/>
      <c r="AG259" s="11"/>
      <c r="AH259" s="11"/>
    </row>
    <row r="260" ht="15" customHeight="1">
      <c r="A260" t="s" s="6">
        <v>704</v>
      </c>
      <c r="B260" t="s" s="6">
        <v>18</v>
      </c>
      <c r="C260" s="7">
        <v>12.51</v>
      </c>
      <c r="D260" s="7">
        <v>0</v>
      </c>
      <c r="E260" s="7">
        <v>11.89</v>
      </c>
      <c r="F260" s="7">
        <v>11.89</v>
      </c>
      <c r="G260" s="7">
        <v>11.89</v>
      </c>
      <c r="H260" s="7">
        <f>(1-W260)*C260+W260*E260</f>
        <v>12.482533867330</v>
      </c>
      <c r="I260" s="8">
        <f>IF(H260&lt;16.28,N260,0)</f>
        <v>8585370522</v>
      </c>
      <c r="J260" s="131">
        <f>H260*N260/1000</f>
        <v>107167178.304442</v>
      </c>
      <c r="K260" s="8">
        <f>IF(H260&lt;16.28,S260,0)</f>
        <v>397963625</v>
      </c>
      <c r="L260" s="131">
        <f>H260*S260/1000</f>
        <v>4967594.42702792</v>
      </c>
      <c r="M260" s="8">
        <f>IF(C260=E260,0,1)</f>
        <v>1</v>
      </c>
      <c r="N260" s="9">
        <v>8585370522</v>
      </c>
      <c r="O260" s="9">
        <f>N260*C260/1000</f>
        <v>107402985.23022</v>
      </c>
      <c r="P260" s="9">
        <v>265934845</v>
      </c>
      <c r="Q260" s="9">
        <v>36903800</v>
      </c>
      <c r="R260" s="9">
        <v>95124980</v>
      </c>
      <c r="S260" s="9">
        <f>P260+Q260+R260</f>
        <v>397963625</v>
      </c>
      <c r="T260" s="47">
        <f>S260*E260/1000</f>
        <v>4731787.50125</v>
      </c>
      <c r="U260" s="9">
        <v>8983334147</v>
      </c>
      <c r="V260" s="10">
        <v>95.56999999999999</v>
      </c>
      <c r="W260" s="132">
        <f>S260/U260</f>
        <v>0.0443002139837914</v>
      </c>
      <c r="X260" s="10">
        <v>4.43</v>
      </c>
      <c r="Y260" s="115"/>
      <c r="Z260" s="53"/>
      <c r="AA260" s="11"/>
      <c r="AB260" s="11"/>
      <c r="AC260" s="11"/>
      <c r="AD260" s="11"/>
      <c r="AE260" s="11"/>
      <c r="AF260" s="11"/>
      <c r="AG260" s="11"/>
      <c r="AH260" s="11"/>
    </row>
    <row r="261" ht="15" customHeight="1">
      <c r="A261" t="s" s="6">
        <v>394</v>
      </c>
      <c r="B261" t="s" s="6">
        <v>18</v>
      </c>
      <c r="C261" s="7">
        <v>12.47</v>
      </c>
      <c r="D261" s="7">
        <v>0</v>
      </c>
      <c r="E261" s="7">
        <v>19.12</v>
      </c>
      <c r="F261" s="7">
        <v>19.12</v>
      </c>
      <c r="G261" s="7">
        <v>19.12</v>
      </c>
      <c r="H261" s="7">
        <f>(1-W261)*C261+W261*E261</f>
        <v>12.7485888358095</v>
      </c>
      <c r="I261" s="8">
        <f>IF(H261&lt;16.28,N261,0)</f>
        <v>6861005585</v>
      </c>
      <c r="J261" s="131">
        <f>H261*N261/1000</f>
        <v>87468139.20335761</v>
      </c>
      <c r="K261" s="8">
        <f>IF(H261&lt;16.28,S261,0)</f>
        <v>299996266</v>
      </c>
      <c r="L261" s="131">
        <f>H261*S261/1000</f>
        <v>3824529.04751214</v>
      </c>
      <c r="M261" s="8">
        <f>IF(C261=E261,0,1)</f>
        <v>1</v>
      </c>
      <c r="N261" s="9">
        <v>6861005585</v>
      </c>
      <c r="O261" s="9">
        <f>N261*C261/1000</f>
        <v>85556739.64495</v>
      </c>
      <c r="P261" s="9">
        <v>145186496</v>
      </c>
      <c r="Q261" s="9">
        <v>4757600</v>
      </c>
      <c r="R261" s="9">
        <v>150052170</v>
      </c>
      <c r="S261" s="9">
        <f>P261+Q261+R261</f>
        <v>299996266</v>
      </c>
      <c r="T261" s="47">
        <f>S261*E261/1000</f>
        <v>5735928.60592</v>
      </c>
      <c r="U261" s="9">
        <v>7161001851</v>
      </c>
      <c r="V261" s="10">
        <v>95.8107</v>
      </c>
      <c r="W261" s="132">
        <f>S261/U261</f>
        <v>0.0418930580164711</v>
      </c>
      <c r="X261" s="10">
        <v>4.1893</v>
      </c>
      <c r="Y261" s="115"/>
      <c r="Z261" s="53"/>
      <c r="AA261" s="11"/>
      <c r="AB261" s="11"/>
      <c r="AC261" s="11"/>
      <c r="AD261" s="11"/>
      <c r="AE261" s="11"/>
      <c r="AF261" s="11"/>
      <c r="AG261" s="11"/>
      <c r="AH261" s="11"/>
    </row>
    <row r="262" ht="15" customHeight="1">
      <c r="A262" t="s" s="6">
        <v>550</v>
      </c>
      <c r="B262" t="s" s="6">
        <v>18</v>
      </c>
      <c r="C262" s="7">
        <v>12.44</v>
      </c>
      <c r="D262" s="7">
        <v>0</v>
      </c>
      <c r="E262" s="7">
        <v>12.44</v>
      </c>
      <c r="F262" s="7">
        <v>12.44</v>
      </c>
      <c r="G262" s="7">
        <v>12.44</v>
      </c>
      <c r="H262" s="7">
        <f>(1-W262)*C262+W262*E262</f>
        <v>12.44</v>
      </c>
      <c r="I262" s="8">
        <f>IF(H262&lt;16.28,N262,0)</f>
        <v>650586611</v>
      </c>
      <c r="J262" s="131">
        <f>H262*N262/1000</f>
        <v>8093297.44084</v>
      </c>
      <c r="K262" s="8">
        <f>IF(H262&lt;16.28,S262,0)</f>
        <v>116998983</v>
      </c>
      <c r="L262" s="131">
        <f>H262*S262/1000</f>
        <v>1455467.34852</v>
      </c>
      <c r="M262" s="8">
        <f>IF(C262=E262,0,1)</f>
        <v>0</v>
      </c>
      <c r="N262" s="9">
        <v>650586611</v>
      </c>
      <c r="O262" s="9">
        <f>N262*C262/1000</f>
        <v>8093297.44084</v>
      </c>
      <c r="P262" s="9">
        <v>63536409</v>
      </c>
      <c r="Q262" s="9">
        <v>18440904</v>
      </c>
      <c r="R262" s="9">
        <v>35021670</v>
      </c>
      <c r="S262" s="9">
        <f>P262+Q262+R262</f>
        <v>116998983</v>
      </c>
      <c r="T262" s="47">
        <f>S262*E262/1000</f>
        <v>1455467.34852</v>
      </c>
      <c r="U262" s="9">
        <v>767585594</v>
      </c>
      <c r="V262" s="10">
        <v>84.75749999999999</v>
      </c>
      <c r="W262" s="132">
        <f>S262/U262</f>
        <v>0.152424672785091</v>
      </c>
      <c r="X262" s="10">
        <v>15.2425</v>
      </c>
      <c r="Y262" s="115"/>
      <c r="Z262" s="53"/>
      <c r="AA262" s="11"/>
      <c r="AB262" s="11"/>
      <c r="AC262" s="11"/>
      <c r="AD262" s="11"/>
      <c r="AE262" s="11"/>
      <c r="AF262" s="11"/>
      <c r="AG262" s="11"/>
      <c r="AH262" s="11"/>
    </row>
    <row r="263" ht="15" customHeight="1">
      <c r="A263" t="s" s="6">
        <v>342</v>
      </c>
      <c r="B263" t="s" s="6">
        <v>18</v>
      </c>
      <c r="C263" s="7">
        <v>12.43</v>
      </c>
      <c r="D263" s="7">
        <v>0</v>
      </c>
      <c r="E263" s="7">
        <v>23.7</v>
      </c>
      <c r="F263" s="7">
        <v>23.7</v>
      </c>
      <c r="G263" s="7">
        <v>23.7</v>
      </c>
      <c r="H263" s="7">
        <f>(1-W263)*C263+W263*E263</f>
        <v>13.5419619514353</v>
      </c>
      <c r="I263" s="8">
        <f>IF(H263&lt;16.28,N263,0)</f>
        <v>9844692454</v>
      </c>
      <c r="J263" s="131">
        <f>H263*N263/1000</f>
        <v>133316450.63565</v>
      </c>
      <c r="K263" s="8">
        <f>IF(H263&lt;16.28,S263,0)</f>
        <v>1077661196</v>
      </c>
      <c r="L263" s="131">
        <f>H263*S263/1000</f>
        <v>14593646.9127703</v>
      </c>
      <c r="M263" s="8">
        <f>IF(C263=E263,0,1)</f>
        <v>1</v>
      </c>
      <c r="N263" s="9">
        <v>9844692454</v>
      </c>
      <c r="O263" s="9">
        <f>N263*C263/1000</f>
        <v>122369527.20322</v>
      </c>
      <c r="P263" s="9">
        <v>599882541</v>
      </c>
      <c r="Q263" s="9">
        <v>177473205</v>
      </c>
      <c r="R263" s="9">
        <v>300305450</v>
      </c>
      <c r="S263" s="9">
        <f>P263+Q263+R263</f>
        <v>1077661196</v>
      </c>
      <c r="T263" s="47">
        <f>S263*E263/1000</f>
        <v>25540570.3452</v>
      </c>
      <c r="U263" s="9">
        <v>10922353650</v>
      </c>
      <c r="V263" s="10">
        <v>90.13339999999999</v>
      </c>
      <c r="W263" s="132">
        <f>S263/U263</f>
        <v>0.09866565673782229</v>
      </c>
      <c r="X263" s="10">
        <v>9.8666</v>
      </c>
      <c r="Y263" s="115"/>
      <c r="Z263" s="53"/>
      <c r="AA263" s="11"/>
      <c r="AB263" s="11"/>
      <c r="AC263" s="11"/>
      <c r="AD263" s="11"/>
      <c r="AE263" s="11"/>
      <c r="AF263" s="11"/>
      <c r="AG263" s="11"/>
      <c r="AH263" s="11"/>
    </row>
    <row r="264" ht="15" customHeight="1">
      <c r="A264" t="s" s="6">
        <v>172</v>
      </c>
      <c r="B264" t="s" s="6">
        <v>18</v>
      </c>
      <c r="C264" s="7">
        <v>12.42</v>
      </c>
      <c r="D264" s="7">
        <v>0</v>
      </c>
      <c r="E264" s="7">
        <v>12.42</v>
      </c>
      <c r="F264" s="7">
        <v>12.42</v>
      </c>
      <c r="G264" s="7">
        <v>12.42</v>
      </c>
      <c r="H264" s="7">
        <f>(1-W264)*C264+W264*E264</f>
        <v>12.42</v>
      </c>
      <c r="I264" s="8">
        <f>IF(H264&lt;16.28,N264,0)</f>
        <v>2689460131</v>
      </c>
      <c r="J264" s="131">
        <f>H264*N264/1000</f>
        <v>33403094.82702</v>
      </c>
      <c r="K264" s="8">
        <f>IF(H264&lt;16.28,S264,0)</f>
        <v>89056791</v>
      </c>
      <c r="L264" s="131">
        <f>H264*S264/1000</f>
        <v>1106085.34422</v>
      </c>
      <c r="M264" s="8">
        <f>IF(C264=E264,0,1)</f>
        <v>0</v>
      </c>
      <c r="N264" s="9">
        <v>2689460131</v>
      </c>
      <c r="O264" s="9">
        <f>N264*C264/1000</f>
        <v>33403094.82702</v>
      </c>
      <c r="P264" s="9">
        <v>19309191</v>
      </c>
      <c r="Q264" s="9">
        <v>8197800</v>
      </c>
      <c r="R264" s="9">
        <v>61549800</v>
      </c>
      <c r="S264" s="9">
        <f>P264+Q264+R264</f>
        <v>89056791</v>
      </c>
      <c r="T264" s="47">
        <f>S264*E264/1000</f>
        <v>1106085.34422</v>
      </c>
      <c r="U264" s="9">
        <v>2778516922</v>
      </c>
      <c r="V264" s="10">
        <v>96.7948</v>
      </c>
      <c r="W264" s="132">
        <f>S264/U264</f>
        <v>0.0320519160041308</v>
      </c>
      <c r="X264" s="10">
        <v>3.2052</v>
      </c>
      <c r="Y264" s="115"/>
      <c r="Z264" s="53"/>
      <c r="AA264" s="11"/>
      <c r="AB264" s="11"/>
      <c r="AC264" s="11"/>
      <c r="AD264" s="11"/>
      <c r="AE264" s="11"/>
      <c r="AF264" s="11"/>
      <c r="AG264" s="11"/>
      <c r="AH264" s="11"/>
    </row>
    <row r="265" ht="15" customHeight="1">
      <c r="A265" t="s" s="6">
        <v>362</v>
      </c>
      <c r="B265" t="s" s="6">
        <v>18</v>
      </c>
      <c r="C265" s="7">
        <v>12.4</v>
      </c>
      <c r="D265" s="7">
        <v>0</v>
      </c>
      <c r="E265" s="7">
        <v>12.4</v>
      </c>
      <c r="F265" s="7">
        <v>12.4</v>
      </c>
      <c r="G265" s="7">
        <v>12.4</v>
      </c>
      <c r="H265" s="7">
        <f>(1-W265)*C265+W265*E265</f>
        <v>12.4</v>
      </c>
      <c r="I265" s="8">
        <f>IF(H265&lt;16.28,N265,0)</f>
        <v>1947771796</v>
      </c>
      <c r="J265" s="131">
        <f>H265*N265/1000</f>
        <v>24152370.2704</v>
      </c>
      <c r="K265" s="8">
        <f>IF(H265&lt;16.28,S265,0)</f>
        <v>135734526</v>
      </c>
      <c r="L265" s="131">
        <f>H265*S265/1000</f>
        <v>1683108.1224</v>
      </c>
      <c r="M265" s="8">
        <f>IF(C265=E265,0,1)</f>
        <v>0</v>
      </c>
      <c r="N265" s="9">
        <v>1947771796</v>
      </c>
      <c r="O265" s="9">
        <f>N265*C265/1000</f>
        <v>24152370.2704</v>
      </c>
      <c r="P265" s="9">
        <v>62369447</v>
      </c>
      <c r="Q265" s="9">
        <v>16444900</v>
      </c>
      <c r="R265" s="9">
        <v>56920179</v>
      </c>
      <c r="S265" s="9">
        <f>P265+Q265+R265</f>
        <v>135734526</v>
      </c>
      <c r="T265" s="47">
        <f>S265*E265/1000</f>
        <v>1683108.1224</v>
      </c>
      <c r="U265" s="9">
        <v>2083506322</v>
      </c>
      <c r="V265" s="10">
        <v>93.4853</v>
      </c>
      <c r="W265" s="132">
        <f>S265/U265</f>
        <v>0.06514716301398391</v>
      </c>
      <c r="X265" s="10">
        <v>6.5147</v>
      </c>
      <c r="Y265" s="115"/>
      <c r="Z265" s="53"/>
      <c r="AA265" s="11"/>
      <c r="AB265" s="11"/>
      <c r="AC265" s="11"/>
      <c r="AD265" s="11"/>
      <c r="AE265" s="11"/>
      <c r="AF265" s="11"/>
      <c r="AG265" s="11"/>
      <c r="AH265" s="11"/>
    </row>
    <row r="266" ht="15" customHeight="1">
      <c r="A266" t="s" s="6">
        <v>346</v>
      </c>
      <c r="B266" t="s" s="6">
        <v>18</v>
      </c>
      <c r="C266" s="7">
        <v>12.35</v>
      </c>
      <c r="D266" s="7">
        <v>0</v>
      </c>
      <c r="E266" s="7">
        <v>19.17</v>
      </c>
      <c r="F266" s="7">
        <v>19.17</v>
      </c>
      <c r="G266" s="7">
        <v>19.17</v>
      </c>
      <c r="H266" s="7">
        <f>(1-W266)*C266+W266*E266</f>
        <v>13.1381738903496</v>
      </c>
      <c r="I266" s="8">
        <f>IF(H266&lt;16.28,N266,0)</f>
        <v>8210295767</v>
      </c>
      <c r="J266" s="131">
        <f>H266*N266/1000</f>
        <v>107868293.478047</v>
      </c>
      <c r="K266" s="8">
        <f>IF(H266&lt;16.28,S266,0)</f>
        <v>1072832777</v>
      </c>
      <c r="L266" s="131">
        <f>H266*S266/1000</f>
        <v>14095063.5794927</v>
      </c>
      <c r="M266" s="8">
        <f>IF(C266=E266,0,1)</f>
        <v>1</v>
      </c>
      <c r="N266" s="9">
        <v>8210295767</v>
      </c>
      <c r="O266" s="9">
        <f>N266*C266/1000</f>
        <v>101397152.72245</v>
      </c>
      <c r="P266" s="9">
        <v>596220995</v>
      </c>
      <c r="Q266" s="9">
        <v>246386492</v>
      </c>
      <c r="R266" s="9">
        <v>230225290</v>
      </c>
      <c r="S266" s="9">
        <f>P266+Q266+R266</f>
        <v>1072832777</v>
      </c>
      <c r="T266" s="47">
        <f>S266*E266/1000</f>
        <v>20566204.33509</v>
      </c>
      <c r="U266" s="9">
        <v>9283128544</v>
      </c>
      <c r="V266" s="10">
        <v>88.4432</v>
      </c>
      <c r="W266" s="132">
        <f>S266/U266</f>
        <v>0.115568019112846</v>
      </c>
      <c r="X266" s="10">
        <v>11.5568</v>
      </c>
      <c r="Y266" s="115"/>
      <c r="Z266" s="53"/>
      <c r="AA266" s="11"/>
      <c r="AB266" s="11"/>
      <c r="AC266" s="11"/>
      <c r="AD266" s="11"/>
      <c r="AE266" s="11"/>
      <c r="AF266" s="11"/>
      <c r="AG266" s="11"/>
      <c r="AH266" s="11"/>
    </row>
    <row r="267" ht="15" customHeight="1">
      <c r="A267" t="s" s="6">
        <v>626</v>
      </c>
      <c r="B267" t="s" s="6">
        <v>18</v>
      </c>
      <c r="C267" s="7">
        <v>12.32</v>
      </c>
      <c r="D267" s="7">
        <v>0</v>
      </c>
      <c r="E267" s="7">
        <v>23.77</v>
      </c>
      <c r="F267" s="7">
        <v>23.77</v>
      </c>
      <c r="G267" s="7">
        <v>23.77</v>
      </c>
      <c r="H267" s="7">
        <f>(1-W267)*C267+W267*E267</f>
        <v>13.6219922637046</v>
      </c>
      <c r="I267" s="8">
        <f>IF(H267&lt;16.28,N267,0)</f>
        <v>5449179480</v>
      </c>
      <c r="J267" s="131">
        <f>H267*N267/1000</f>
        <v>74228680.7200979</v>
      </c>
      <c r="K267" s="8">
        <f>IF(H267&lt;16.28,S267,0)</f>
        <v>699131269</v>
      </c>
      <c r="L267" s="131">
        <f>H267*S267/1000</f>
        <v>9523560.73763198</v>
      </c>
      <c r="M267" s="8">
        <f>IF(C267=E267,0,1)</f>
        <v>1</v>
      </c>
      <c r="N267" s="9">
        <v>5449179480</v>
      </c>
      <c r="O267" s="9">
        <f>N267*C267/1000</f>
        <v>67133891.1936</v>
      </c>
      <c r="P267" s="9">
        <v>472369949</v>
      </c>
      <c r="Q267" s="9">
        <v>85834650</v>
      </c>
      <c r="R267" s="9">
        <v>140926670</v>
      </c>
      <c r="S267" s="9">
        <f>P267+Q267+R267</f>
        <v>699131269</v>
      </c>
      <c r="T267" s="47">
        <f>S267*E267/1000</f>
        <v>16618350.26413</v>
      </c>
      <c r="U267" s="9">
        <v>6148310749</v>
      </c>
      <c r="V267" s="10">
        <v>88.6289</v>
      </c>
      <c r="W267" s="132">
        <f>S267/U267</f>
        <v>0.113711114734029</v>
      </c>
      <c r="X267" s="10">
        <v>11.3711</v>
      </c>
      <c r="Y267" s="115"/>
      <c r="Z267" s="53"/>
      <c r="AA267" s="11"/>
      <c r="AB267" s="11"/>
      <c r="AC267" s="11"/>
      <c r="AD267" s="11"/>
      <c r="AE267" s="11"/>
      <c r="AF267" s="11"/>
      <c r="AG267" s="11"/>
      <c r="AH267" s="11"/>
    </row>
    <row r="268" ht="15" customHeight="1">
      <c r="A268" t="s" s="6">
        <v>174</v>
      </c>
      <c r="B268" t="s" s="6">
        <v>18</v>
      </c>
      <c r="C268" s="7">
        <v>12.29</v>
      </c>
      <c r="D268" s="7">
        <v>0</v>
      </c>
      <c r="E268" s="7">
        <v>12.29</v>
      </c>
      <c r="F268" s="7">
        <v>12.29</v>
      </c>
      <c r="G268" s="7">
        <v>12.29</v>
      </c>
      <c r="H268" s="7">
        <f>(1-W268)*C268+W268*E268</f>
        <v>12.29</v>
      </c>
      <c r="I268" s="8">
        <f>IF(H268&lt;16.28,N268,0)</f>
        <v>4147212836</v>
      </c>
      <c r="J268" s="131">
        <f>H268*N268/1000</f>
        <v>50969245.75444</v>
      </c>
      <c r="K268" s="8">
        <f>IF(H268&lt;16.28,S268,0)</f>
        <v>370618481</v>
      </c>
      <c r="L268" s="131">
        <f>H268*S268/1000</f>
        <v>4554901.13149</v>
      </c>
      <c r="M268" s="8">
        <f>IF(C268=E268,0,1)</f>
        <v>0</v>
      </c>
      <c r="N268" s="9">
        <v>4147212836</v>
      </c>
      <c r="O268" s="9">
        <f>N268*C268/1000</f>
        <v>50969245.75444</v>
      </c>
      <c r="P268" s="9">
        <v>200298761</v>
      </c>
      <c r="Q268" s="9">
        <v>59455200</v>
      </c>
      <c r="R268" s="9">
        <v>110864520</v>
      </c>
      <c r="S268" s="9">
        <f>P268+Q268+R268</f>
        <v>370618481</v>
      </c>
      <c r="T268" s="47">
        <f>S268*E268/1000</f>
        <v>4554901.13149</v>
      </c>
      <c r="U268" s="9">
        <v>4517831317</v>
      </c>
      <c r="V268" s="10">
        <v>91.79649999999999</v>
      </c>
      <c r="W268" s="132">
        <f>S268/U268</f>
        <v>0.0820345991240115</v>
      </c>
      <c r="X268" s="10">
        <v>8.2035</v>
      </c>
      <c r="Y268" s="115"/>
      <c r="Z268" s="53"/>
      <c r="AA268" s="11"/>
      <c r="AB268" s="11"/>
      <c r="AC268" s="11"/>
      <c r="AD268" s="11"/>
      <c r="AE268" s="11"/>
      <c r="AF268" s="11"/>
      <c r="AG268" s="11"/>
      <c r="AH268" s="11"/>
    </row>
    <row r="269" ht="15" customHeight="1">
      <c r="A269" t="s" s="6">
        <v>526</v>
      </c>
      <c r="B269" t="s" s="6">
        <v>18</v>
      </c>
      <c r="C269" s="7">
        <v>12.21</v>
      </c>
      <c r="D269" s="7">
        <v>0</v>
      </c>
      <c r="E269" s="7">
        <v>12.21</v>
      </c>
      <c r="F269" s="7">
        <v>12.21</v>
      </c>
      <c r="G269" s="7">
        <v>12.21</v>
      </c>
      <c r="H269" s="7">
        <f>(1-W269)*C269+W269*E269</f>
        <v>12.21</v>
      </c>
      <c r="I269" s="8">
        <f>IF(H269&lt;16.28,N269,0)</f>
        <v>151016021</v>
      </c>
      <c r="J269" s="131">
        <f>H269*N269/1000</f>
        <v>1843905.61641</v>
      </c>
      <c r="K269" s="8">
        <f>IF(H269&lt;16.28,S269,0)</f>
        <v>10608708</v>
      </c>
      <c r="L269" s="131">
        <f>H269*S269/1000</f>
        <v>129532.32468</v>
      </c>
      <c r="M269" s="8">
        <f>IF(C269=E269,0,1)</f>
        <v>0</v>
      </c>
      <c r="N269" s="9">
        <v>151016021</v>
      </c>
      <c r="O269" s="9">
        <f>N269*C269/1000</f>
        <v>1843905.61641</v>
      </c>
      <c r="P269" s="9">
        <v>1421075</v>
      </c>
      <c r="Q269" s="9">
        <v>128807</v>
      </c>
      <c r="R269" s="9">
        <v>9058826</v>
      </c>
      <c r="S269" s="9">
        <f>P269+Q269+R269</f>
        <v>10608708</v>
      </c>
      <c r="T269" s="47">
        <f>S269*E269/1000</f>
        <v>129532.32468</v>
      </c>
      <c r="U269" s="9">
        <v>161624729</v>
      </c>
      <c r="V269" s="10">
        <v>93.4362</v>
      </c>
      <c r="W269" s="132">
        <f>S269/U269</f>
        <v>0.06563790123972919</v>
      </c>
      <c r="X269" s="10">
        <v>6.5638</v>
      </c>
      <c r="Y269" s="115"/>
      <c r="Z269" s="53"/>
      <c r="AA269" s="11"/>
      <c r="AB269" s="11"/>
      <c r="AC269" s="11"/>
      <c r="AD269" s="11"/>
      <c r="AE269" s="11"/>
      <c r="AF269" s="11"/>
      <c r="AG269" s="11"/>
      <c r="AH269" s="11"/>
    </row>
    <row r="270" ht="15" customHeight="1">
      <c r="A270" t="s" s="6">
        <v>250</v>
      </c>
      <c r="B270" t="s" s="6">
        <v>18</v>
      </c>
      <c r="C270" s="7">
        <v>12.18</v>
      </c>
      <c r="D270" s="7">
        <v>0</v>
      </c>
      <c r="E270" s="7">
        <v>13.45</v>
      </c>
      <c r="F270" s="7">
        <v>13.45</v>
      </c>
      <c r="G270" s="7">
        <v>13.45</v>
      </c>
      <c r="H270" s="7">
        <f>(1-W270)*C270+W270*E270</f>
        <v>12.569546252861</v>
      </c>
      <c r="I270" s="8">
        <f>IF(H270&lt;16.28,N270,0)</f>
        <v>730730500</v>
      </c>
      <c r="J270" s="131">
        <f>H270*N270/1000</f>
        <v>9184950.818126241</v>
      </c>
      <c r="K270" s="8">
        <f>IF(H270&lt;16.28,S270,0)</f>
        <v>323302989</v>
      </c>
      <c r="L270" s="131">
        <f>H270*S270/1000</f>
        <v>4063771.87392371</v>
      </c>
      <c r="M270" s="8">
        <f>IF(C270=E270,0,1)</f>
        <v>1</v>
      </c>
      <c r="N270" s="9">
        <v>730730500</v>
      </c>
      <c r="O270" s="9">
        <f>N270*C270/1000</f>
        <v>8900297.49</v>
      </c>
      <c r="P270" s="9">
        <v>260745700</v>
      </c>
      <c r="Q270" s="9">
        <v>22179300</v>
      </c>
      <c r="R270" s="9">
        <v>40377989</v>
      </c>
      <c r="S270" s="9">
        <f>P270+Q270+R270</f>
        <v>323302989</v>
      </c>
      <c r="T270" s="47">
        <f>S270*E270/1000</f>
        <v>4348425.20205</v>
      </c>
      <c r="U270" s="9">
        <v>1054033489</v>
      </c>
      <c r="V270" s="10">
        <v>69.3271</v>
      </c>
      <c r="W270" s="132">
        <f>S270/U270</f>
        <v>0.30672933296145</v>
      </c>
      <c r="X270" s="10">
        <v>30.6729</v>
      </c>
      <c r="Y270" s="115"/>
      <c r="Z270" s="53"/>
      <c r="AA270" s="11"/>
      <c r="AB270" s="11"/>
      <c r="AC270" s="11"/>
      <c r="AD270" s="11"/>
      <c r="AE270" s="11"/>
      <c r="AF270" s="11"/>
      <c r="AG270" s="11"/>
      <c r="AH270" s="11"/>
    </row>
    <row r="271" ht="15" customHeight="1">
      <c r="A271" t="s" s="6">
        <v>76</v>
      </c>
      <c r="B271" t="s" s="6">
        <v>18</v>
      </c>
      <c r="C271" s="7">
        <v>12.17</v>
      </c>
      <c r="D271" s="7">
        <v>12.17</v>
      </c>
      <c r="E271" s="7">
        <v>23.9</v>
      </c>
      <c r="F271" s="7">
        <v>23.9</v>
      </c>
      <c r="G271" s="7">
        <v>23.9</v>
      </c>
      <c r="H271" s="7">
        <f>(1-W271)*C271+W271*E271</f>
        <v>13.6583272449566</v>
      </c>
      <c r="I271" s="8">
        <f>IF(H271&lt;16.28,N271,0)</f>
        <v>7364132937</v>
      </c>
      <c r="J271" s="131">
        <f>H271*N271/1000</f>
        <v>100581737.528909</v>
      </c>
      <c r="K271" s="8">
        <f>IF(H271&lt;16.28,S271,0)</f>
        <v>1070275716</v>
      </c>
      <c r="L271" s="131">
        <f>H271*S271/1000</f>
        <v>14618175.9714582</v>
      </c>
      <c r="M271" s="8">
        <f>IF(C271=E271,0,1)</f>
        <v>1</v>
      </c>
      <c r="N271" s="9">
        <v>7364132937</v>
      </c>
      <c r="O271" s="9">
        <f>N271*C271/1000</f>
        <v>89621497.84329</v>
      </c>
      <c r="P271" s="9">
        <v>651683481</v>
      </c>
      <c r="Q271" s="9">
        <v>194715165</v>
      </c>
      <c r="R271" s="9">
        <v>223877070</v>
      </c>
      <c r="S271" s="9">
        <f>P271+Q271+R271</f>
        <v>1070275716</v>
      </c>
      <c r="T271" s="47">
        <f>S271*E271/1000</f>
        <v>25579589.6124</v>
      </c>
      <c r="U271" s="9">
        <v>8435197428</v>
      </c>
      <c r="V271" s="10">
        <v>87.31180000000001</v>
      </c>
      <c r="W271" s="132">
        <f>S271/U271</f>
        <v>0.126882118069614</v>
      </c>
      <c r="X271" s="10">
        <v>12.6882</v>
      </c>
      <c r="Y271" s="115"/>
      <c r="Z271" s="53"/>
      <c r="AA271" s="11"/>
      <c r="AB271" s="11"/>
      <c r="AC271" s="11"/>
      <c r="AD271" s="11"/>
      <c r="AE271" s="11"/>
      <c r="AF271" s="11"/>
      <c r="AG271" s="11"/>
      <c r="AH271" s="11"/>
    </row>
    <row r="272" ht="15" customHeight="1">
      <c r="A272" t="s" s="6">
        <v>308</v>
      </c>
      <c r="B272" t="s" s="6">
        <v>18</v>
      </c>
      <c r="C272" s="7">
        <v>12.07</v>
      </c>
      <c r="D272" s="7">
        <v>0</v>
      </c>
      <c r="E272" s="7">
        <v>12.07</v>
      </c>
      <c r="F272" s="7">
        <v>12.07</v>
      </c>
      <c r="G272" s="7">
        <v>12.07</v>
      </c>
      <c r="H272" s="7">
        <f>(1-W272)*C272+W272*E272</f>
        <v>12.07</v>
      </c>
      <c r="I272" s="8">
        <f>IF(H272&lt;16.28,N272,0)</f>
        <v>1962707460</v>
      </c>
      <c r="J272" s="131">
        <f>H272*N272/1000</f>
        <v>23689879.0422</v>
      </c>
      <c r="K272" s="8">
        <f>IF(H272&lt;16.28,S272,0)</f>
        <v>281074842</v>
      </c>
      <c r="L272" s="131">
        <f>H272*S272/1000</f>
        <v>3392573.34294</v>
      </c>
      <c r="M272" s="8">
        <f>IF(C272=E272,0,1)</f>
        <v>0</v>
      </c>
      <c r="N272" s="9">
        <v>1962707460</v>
      </c>
      <c r="O272" s="9">
        <f>N272*C272/1000</f>
        <v>23689879.0422</v>
      </c>
      <c r="P272" s="9">
        <v>151956310</v>
      </c>
      <c r="Q272" s="9">
        <v>101893200</v>
      </c>
      <c r="R272" s="9">
        <v>27225332</v>
      </c>
      <c r="S272" s="9">
        <f>P272+Q272+R272</f>
        <v>281074842</v>
      </c>
      <c r="T272" s="47">
        <f>S272*E272/1000</f>
        <v>3392573.34294</v>
      </c>
      <c r="U272" s="9">
        <v>2243782302</v>
      </c>
      <c r="V272" s="10">
        <v>87.47320000000001</v>
      </c>
      <c r="W272" s="132">
        <f>S272/U272</f>
        <v>0.12526832115106</v>
      </c>
      <c r="X272" s="10">
        <v>12.5268</v>
      </c>
      <c r="Y272" s="115"/>
      <c r="Z272" s="53"/>
      <c r="AA272" s="11"/>
      <c r="AB272" s="11"/>
      <c r="AC272" s="11"/>
      <c r="AD272" s="11"/>
      <c r="AE272" s="11"/>
      <c r="AF272" s="11"/>
      <c r="AG272" s="11"/>
      <c r="AH272" s="11"/>
    </row>
    <row r="273" ht="15" customHeight="1">
      <c r="A273" t="s" s="6">
        <v>220</v>
      </c>
      <c r="B273" t="s" s="6">
        <v>18</v>
      </c>
      <c r="C273" s="7">
        <v>12.06</v>
      </c>
      <c r="D273" s="7">
        <v>0</v>
      </c>
      <c r="E273" s="7">
        <v>20.56</v>
      </c>
      <c r="F273" s="7">
        <v>20.56</v>
      </c>
      <c r="G273" s="7">
        <v>20.56</v>
      </c>
      <c r="H273" s="7">
        <f>(1-W273)*C273+W273*E273</f>
        <v>13.9823046906954</v>
      </c>
      <c r="I273" s="8">
        <f>IF(H273&lt;16.28,N273,0)</f>
        <v>1358188165</v>
      </c>
      <c r="J273" s="131">
        <f>H273*N273/1000</f>
        <v>18990600.7503265</v>
      </c>
      <c r="K273" s="8">
        <f>IF(H273&lt;16.28,S273,0)</f>
        <v>396924965</v>
      </c>
      <c r="L273" s="131">
        <f>H273*S273/1000</f>
        <v>5549925.79997361</v>
      </c>
      <c r="M273" s="8">
        <f>IF(C273=E273,0,1)</f>
        <v>1</v>
      </c>
      <c r="N273" s="9">
        <v>1358188165</v>
      </c>
      <c r="O273" s="9">
        <f>N273*C273/1000</f>
        <v>16379749.2699</v>
      </c>
      <c r="P273" s="9">
        <v>75363085</v>
      </c>
      <c r="Q273" s="9">
        <v>235696200</v>
      </c>
      <c r="R273" s="9">
        <v>85865680</v>
      </c>
      <c r="S273" s="9">
        <f>P273+Q273+R273</f>
        <v>396924965</v>
      </c>
      <c r="T273" s="47">
        <f>S273*E273/1000</f>
        <v>8160777.2804</v>
      </c>
      <c r="U273" s="9">
        <v>1755113130</v>
      </c>
      <c r="V273" s="10">
        <v>77.3847</v>
      </c>
      <c r="W273" s="132">
        <f>S273/U273</f>
        <v>0.226153493022983</v>
      </c>
      <c r="X273" s="10">
        <v>22.6153</v>
      </c>
      <c r="Y273" s="115"/>
      <c r="Z273" s="53"/>
      <c r="AA273" s="11"/>
      <c r="AB273" s="11"/>
      <c r="AC273" s="11"/>
      <c r="AD273" s="11"/>
      <c r="AE273" s="11"/>
      <c r="AF273" s="11"/>
      <c r="AG273" s="11"/>
      <c r="AH273" s="11"/>
    </row>
    <row r="274" ht="15" customHeight="1">
      <c r="A274" t="s" s="6">
        <v>428</v>
      </c>
      <c r="B274" t="s" s="6">
        <v>18</v>
      </c>
      <c r="C274" s="7">
        <v>12.01</v>
      </c>
      <c r="D274" s="7">
        <v>12.01</v>
      </c>
      <c r="E274" s="7">
        <v>12.01</v>
      </c>
      <c r="F274" s="7">
        <v>12.01</v>
      </c>
      <c r="G274" s="7">
        <v>12.01</v>
      </c>
      <c r="H274" s="7">
        <f>(1-W274)*C274+W274*E274</f>
        <v>12.01</v>
      </c>
      <c r="I274" s="8">
        <f>IF(H274&lt;16.28,N274,0)</f>
        <v>4652574162</v>
      </c>
      <c r="J274" s="131">
        <f>H274*N274/1000</f>
        <v>55877415.68562</v>
      </c>
      <c r="K274" s="8">
        <f>IF(H274&lt;16.28,S274,0)</f>
        <v>639593081</v>
      </c>
      <c r="L274" s="131">
        <f>H274*S274/1000</f>
        <v>7681512.90281</v>
      </c>
      <c r="M274" s="8">
        <f>IF(C274=E274,0,1)</f>
        <v>0</v>
      </c>
      <c r="N274" s="9">
        <v>4652574162</v>
      </c>
      <c r="O274" s="9">
        <f>N274*C274/1000</f>
        <v>55877415.68562</v>
      </c>
      <c r="P274" s="9">
        <v>355977538</v>
      </c>
      <c r="Q274" s="9">
        <v>215433200</v>
      </c>
      <c r="R274" s="9">
        <v>68182343</v>
      </c>
      <c r="S274" s="9">
        <f>P274+Q274+R274</f>
        <v>639593081</v>
      </c>
      <c r="T274" s="47">
        <f>S274*E274/1000</f>
        <v>7681512.90281</v>
      </c>
      <c r="U274" s="9">
        <v>5292427743</v>
      </c>
      <c r="V274" s="10">
        <v>87.9149</v>
      </c>
      <c r="W274" s="132">
        <f>S274/U274</f>
        <v>0.120850602418891</v>
      </c>
      <c r="X274" s="10">
        <v>12.0851</v>
      </c>
      <c r="Y274" s="115"/>
      <c r="Z274" s="53"/>
      <c r="AA274" s="11"/>
      <c r="AB274" s="11"/>
      <c r="AC274" s="11"/>
      <c r="AD274" s="11"/>
      <c r="AE274" s="11"/>
      <c r="AF274" s="11"/>
      <c r="AG274" s="11"/>
      <c r="AH274" s="11"/>
    </row>
    <row r="275" ht="15" customHeight="1">
      <c r="A275" t="s" s="6">
        <v>540</v>
      </c>
      <c r="B275" t="s" s="6">
        <v>18</v>
      </c>
      <c r="C275" s="7">
        <v>12.01</v>
      </c>
      <c r="D275" s="7">
        <v>0</v>
      </c>
      <c r="E275" s="7">
        <v>24.87</v>
      </c>
      <c r="F275" s="7">
        <v>24.87</v>
      </c>
      <c r="G275" s="7">
        <v>24.87</v>
      </c>
      <c r="H275" s="7">
        <f>(1-W275)*C275+W275*E275</f>
        <v>14.211941079972</v>
      </c>
      <c r="I275" s="8">
        <f>IF(H275&lt;16.28,N275,0)</f>
        <v>4694941229</v>
      </c>
      <c r="J275" s="131">
        <f>H275*N275/1000</f>
        <v>66724228.1204793</v>
      </c>
      <c r="K275" s="8">
        <f>IF(H275&lt;16.28,S275,0)</f>
        <v>969968738</v>
      </c>
      <c r="L275" s="131">
        <f>H275*S275/1000</f>
        <v>13785138.5538708</v>
      </c>
      <c r="M275" s="8">
        <f>IF(C275=E275,0,1)</f>
        <v>1</v>
      </c>
      <c r="N275" s="9">
        <v>4694941229</v>
      </c>
      <c r="O275" s="9">
        <f>N275*C275/1000</f>
        <v>56386244.16029</v>
      </c>
      <c r="P275" s="9">
        <v>679460305</v>
      </c>
      <c r="Q275" s="9">
        <v>158646723</v>
      </c>
      <c r="R275" s="9">
        <v>131861710</v>
      </c>
      <c r="S275" s="9">
        <f>P275+Q275+R275</f>
        <v>969968738</v>
      </c>
      <c r="T275" s="47">
        <f>S275*E275/1000</f>
        <v>24123122.51406</v>
      </c>
      <c r="U275" s="9">
        <v>5664909967</v>
      </c>
      <c r="V275" s="10">
        <v>82.8776</v>
      </c>
      <c r="W275" s="132">
        <f>S275/U275</f>
        <v>0.17122403421244</v>
      </c>
      <c r="X275" s="10">
        <v>17.1224</v>
      </c>
      <c r="Y275" s="115"/>
      <c r="Z275" s="53"/>
      <c r="AA275" s="11"/>
      <c r="AB275" s="11"/>
      <c r="AC275" s="11"/>
      <c r="AD275" s="11"/>
      <c r="AE275" s="11"/>
      <c r="AF275" s="11"/>
      <c r="AG275" s="11"/>
      <c r="AH275" s="11"/>
    </row>
    <row r="276" ht="15" customHeight="1">
      <c r="A276" t="s" s="6">
        <v>344</v>
      </c>
      <c r="B276" t="s" s="6">
        <v>18</v>
      </c>
      <c r="C276" s="7">
        <v>11.99</v>
      </c>
      <c r="D276" s="7">
        <v>0</v>
      </c>
      <c r="E276" s="7">
        <v>19.32</v>
      </c>
      <c r="F276" s="7">
        <v>19.32</v>
      </c>
      <c r="G276" s="7">
        <v>19.32</v>
      </c>
      <c r="H276" s="7">
        <f>(1-W276)*C276+W276*E276</f>
        <v>12.8871014017684</v>
      </c>
      <c r="I276" s="8">
        <f>IF(H276&lt;16.28,N276,0)</f>
        <v>3452488244</v>
      </c>
      <c r="J276" s="131">
        <f>H276*N276/1000</f>
        <v>44492566.0888413</v>
      </c>
      <c r="K276" s="8">
        <f>IF(H276&lt;16.28,S276,0)</f>
        <v>481467568</v>
      </c>
      <c r="L276" s="131">
        <f>H276*S276/1000</f>
        <v>6204721.37047882</v>
      </c>
      <c r="M276" s="8">
        <f>IF(C276=E276,0,1)</f>
        <v>1</v>
      </c>
      <c r="N276" s="9">
        <v>3452488244</v>
      </c>
      <c r="O276" s="9">
        <f>N276*C276/1000</f>
        <v>41395334.04556</v>
      </c>
      <c r="P276" s="9">
        <v>406343279</v>
      </c>
      <c r="Q276" s="9">
        <v>22552500</v>
      </c>
      <c r="R276" s="9">
        <v>52571789</v>
      </c>
      <c r="S276" s="9">
        <f>P276+Q276+R276</f>
        <v>481467568</v>
      </c>
      <c r="T276" s="47">
        <f>S276*E276/1000</f>
        <v>9301953.413760001</v>
      </c>
      <c r="U276" s="9">
        <v>3933955812</v>
      </c>
      <c r="V276" s="10">
        <v>87.7612</v>
      </c>
      <c r="W276" s="132">
        <f>S276/U276</f>
        <v>0.122387640077539</v>
      </c>
      <c r="X276" s="10">
        <v>12.2388</v>
      </c>
      <c r="Y276" s="115"/>
      <c r="Z276" s="53"/>
      <c r="AA276" s="11"/>
      <c r="AB276" s="11"/>
      <c r="AC276" s="11"/>
      <c r="AD276" s="11"/>
      <c r="AE276" s="11"/>
      <c r="AF276" s="11"/>
      <c r="AG276" s="11"/>
      <c r="AH276" s="11"/>
    </row>
    <row r="277" ht="15" customHeight="1">
      <c r="A277" t="s" s="6">
        <v>502</v>
      </c>
      <c r="B277" t="s" s="6">
        <v>18</v>
      </c>
      <c r="C277" s="7">
        <v>11.98</v>
      </c>
      <c r="D277" s="7">
        <v>0</v>
      </c>
      <c r="E277" s="7">
        <v>23.86</v>
      </c>
      <c r="F277" s="7">
        <v>23.86</v>
      </c>
      <c r="G277" s="7">
        <v>23.86</v>
      </c>
      <c r="H277" s="7">
        <f>(1-W277)*C277+W277*E277</f>
        <v>13.6340902513392</v>
      </c>
      <c r="I277" s="8">
        <f>IF(H277&lt;16.28,N277,0)</f>
        <v>16279026792</v>
      </c>
      <c r="J277" s="131">
        <f>H277*N277/1000</f>
        <v>221949720.486097</v>
      </c>
      <c r="K277" s="8">
        <f>IF(H277&lt;16.28,S277,0)</f>
        <v>2633211145</v>
      </c>
      <c r="L277" s="131">
        <f>H277*S277/1000</f>
        <v>35901438.4017622</v>
      </c>
      <c r="M277" s="8">
        <f>IF(C277=E277,0,1)</f>
        <v>1</v>
      </c>
      <c r="N277" s="9">
        <v>16279026792</v>
      </c>
      <c r="O277" s="9">
        <f>N277*C277/1000</f>
        <v>195022740.96816</v>
      </c>
      <c r="P277" s="9">
        <v>2009069690</v>
      </c>
      <c r="Q277" s="9">
        <v>167195105</v>
      </c>
      <c r="R277" s="9">
        <v>456946350</v>
      </c>
      <c r="S277" s="9">
        <f>P277+Q277+R277</f>
        <v>2633211145</v>
      </c>
      <c r="T277" s="47">
        <f>S277*E277/1000</f>
        <v>62828417.9197</v>
      </c>
      <c r="U277" s="9">
        <v>18912237937</v>
      </c>
      <c r="V277" s="10">
        <v>86.0767</v>
      </c>
      <c r="W277" s="132">
        <f>S277/U277</f>
        <v>0.139233186139667</v>
      </c>
      <c r="X277" s="10">
        <v>13.9233</v>
      </c>
      <c r="Y277" s="115"/>
      <c r="Z277" s="53"/>
      <c r="AA277" s="11"/>
      <c r="AB277" s="11"/>
      <c r="AC277" s="11"/>
      <c r="AD277" s="11"/>
      <c r="AE277" s="11"/>
      <c r="AF277" s="11"/>
      <c r="AG277" s="11"/>
      <c r="AH277" s="11"/>
    </row>
    <row r="278" ht="15" customHeight="1">
      <c r="A278" t="s" s="6">
        <v>708</v>
      </c>
      <c r="B278" t="s" s="6">
        <v>18</v>
      </c>
      <c r="C278" s="7">
        <v>11.76</v>
      </c>
      <c r="D278" s="7">
        <v>11.76</v>
      </c>
      <c r="E278" s="7">
        <v>11.76</v>
      </c>
      <c r="F278" s="7">
        <v>11.76</v>
      </c>
      <c r="G278" s="7">
        <v>11.76</v>
      </c>
      <c r="H278" s="7">
        <f>(1-W278)*C278+W278*E278</f>
        <v>11.76</v>
      </c>
      <c r="I278" s="8">
        <f>IF(H278&lt;16.28,N278,0)</f>
        <v>2842809341</v>
      </c>
      <c r="J278" s="131">
        <f>H278*N278/1000</f>
        <v>33431437.85016</v>
      </c>
      <c r="K278" s="8">
        <f>IF(H278&lt;16.28,S278,0)</f>
        <v>190930994</v>
      </c>
      <c r="L278" s="131">
        <f>H278*S278/1000</f>
        <v>2245348.48944</v>
      </c>
      <c r="M278" s="8">
        <f>IF(C278=E278,0,1)</f>
        <v>0</v>
      </c>
      <c r="N278" s="9">
        <v>2842809341</v>
      </c>
      <c r="O278" s="9">
        <f>N278*C278/1000</f>
        <v>33431437.85016</v>
      </c>
      <c r="P278" s="9">
        <v>138643144</v>
      </c>
      <c r="Q278" s="9">
        <v>4950300</v>
      </c>
      <c r="R278" s="9">
        <v>47337550</v>
      </c>
      <c r="S278" s="9">
        <f>P278+Q278+R278</f>
        <v>190930994</v>
      </c>
      <c r="T278" s="47">
        <f>S278*E278/1000</f>
        <v>2245348.48944</v>
      </c>
      <c r="U278" s="9">
        <v>3033831935</v>
      </c>
      <c r="V278" s="10">
        <v>93.70659999999999</v>
      </c>
      <c r="W278" s="132">
        <f>S278/U278</f>
        <v>0.0629339390219056</v>
      </c>
      <c r="X278" s="10">
        <v>6.2934</v>
      </c>
      <c r="Y278" s="115"/>
      <c r="Z278" s="53"/>
      <c r="AA278" s="11"/>
      <c r="AB278" s="11"/>
      <c r="AC278" s="11"/>
      <c r="AD278" s="11"/>
      <c r="AE278" s="11"/>
      <c r="AF278" s="11"/>
      <c r="AG278" s="11"/>
      <c r="AH278" s="11"/>
    </row>
    <row r="279" ht="15" customHeight="1">
      <c r="A279" t="s" s="6">
        <v>230</v>
      </c>
      <c r="B279" t="s" s="6">
        <v>18</v>
      </c>
      <c r="C279" s="7">
        <v>11.73</v>
      </c>
      <c r="D279" s="7">
        <v>0</v>
      </c>
      <c r="E279" s="7">
        <v>12.12</v>
      </c>
      <c r="F279" s="7">
        <v>12.12</v>
      </c>
      <c r="G279" s="7">
        <v>12.12</v>
      </c>
      <c r="H279" s="7">
        <f>(1-W279)*C279+W279*E279</f>
        <v>11.7665147735508</v>
      </c>
      <c r="I279" s="8">
        <f>IF(H279&lt;16.28,N279,0)</f>
        <v>7203438921</v>
      </c>
      <c r="J279" s="131">
        <f>H279*N279/1000</f>
        <v>84759370.4843173</v>
      </c>
      <c r="K279" s="8">
        <f>IF(H279&lt;16.28,S279,0)</f>
        <v>744110139</v>
      </c>
      <c r="L279" s="131">
        <f>H279*S279/1000</f>
        <v>8755582.94369244</v>
      </c>
      <c r="M279" s="8">
        <f>IF(C279=E279,0,1)</f>
        <v>1</v>
      </c>
      <c r="N279" s="9">
        <v>7203438921</v>
      </c>
      <c r="O279" s="9">
        <f>N279*C279/1000</f>
        <v>84496338.54333</v>
      </c>
      <c r="P279" s="9">
        <v>397282949</v>
      </c>
      <c r="Q279" s="9">
        <v>184194830</v>
      </c>
      <c r="R279" s="9">
        <v>162632360</v>
      </c>
      <c r="S279" s="9">
        <f>P279+Q279+R279</f>
        <v>744110139</v>
      </c>
      <c r="T279" s="47">
        <f>S279*E279/1000</f>
        <v>9018614.884679999</v>
      </c>
      <c r="U279" s="9">
        <v>7947549060</v>
      </c>
      <c r="V279" s="10">
        <v>90.63720000000001</v>
      </c>
      <c r="W279" s="132">
        <f>S279/U279</f>
        <v>0.0936276244893039</v>
      </c>
      <c r="X279" s="10">
        <v>9.3628</v>
      </c>
      <c r="Y279" s="115"/>
      <c r="Z279" s="53"/>
      <c r="AA279" s="11"/>
      <c r="AB279" s="11"/>
      <c r="AC279" s="11"/>
      <c r="AD279" s="11"/>
      <c r="AE279" s="11"/>
      <c r="AF279" s="11"/>
      <c r="AG279" s="11"/>
      <c r="AH279" s="11"/>
    </row>
    <row r="280" ht="15" customHeight="1">
      <c r="A280" t="s" s="6">
        <v>176</v>
      </c>
      <c r="B280" t="s" s="6">
        <v>18</v>
      </c>
      <c r="C280" s="7">
        <v>11.7</v>
      </c>
      <c r="D280" s="7">
        <v>0</v>
      </c>
      <c r="E280" s="7">
        <v>11.7</v>
      </c>
      <c r="F280" s="7">
        <v>11.7</v>
      </c>
      <c r="G280" s="7">
        <v>11.7</v>
      </c>
      <c r="H280" s="7">
        <f>(1-W280)*C280+W280*E280</f>
        <v>11.7</v>
      </c>
      <c r="I280" s="8">
        <f>IF(H280&lt;16.28,N280,0)</f>
        <v>1148768436</v>
      </c>
      <c r="J280" s="131">
        <f>H280*N280/1000</f>
        <v>13440590.7012</v>
      </c>
      <c r="K280" s="8">
        <f>IF(H280&lt;16.28,S280,0)</f>
        <v>94876884</v>
      </c>
      <c r="L280" s="131">
        <f>H280*S280/1000</f>
        <v>1110059.5428</v>
      </c>
      <c r="M280" s="8">
        <f>IF(C280=E280,0,1)</f>
        <v>0</v>
      </c>
      <c r="N280" s="9">
        <v>1148768436</v>
      </c>
      <c r="O280" s="9">
        <f>N280*C280/1000</f>
        <v>13440590.7012</v>
      </c>
      <c r="P280" s="9">
        <v>34469014</v>
      </c>
      <c r="Q280" s="9">
        <v>28396920</v>
      </c>
      <c r="R280" s="9">
        <v>32010950</v>
      </c>
      <c r="S280" s="9">
        <f>P280+Q280+R280</f>
        <v>94876884</v>
      </c>
      <c r="T280" s="47">
        <f>S280*E280/1000</f>
        <v>1110059.5428</v>
      </c>
      <c r="U280" s="9">
        <v>1243645320</v>
      </c>
      <c r="V280" s="10">
        <v>92.3711</v>
      </c>
      <c r="W280" s="132">
        <f>S280/U280</f>
        <v>0.0762893426881549</v>
      </c>
      <c r="X280" s="10">
        <v>7.6289</v>
      </c>
      <c r="Y280" s="115"/>
      <c r="Z280" s="53"/>
      <c r="AA280" s="11"/>
      <c r="AB280" s="11"/>
      <c r="AC280" s="11"/>
      <c r="AD280" s="11"/>
      <c r="AE280" s="11"/>
      <c r="AF280" s="11"/>
      <c r="AG280" s="11"/>
      <c r="AH280" s="11"/>
    </row>
    <row r="281" ht="15" customHeight="1">
      <c r="A281" t="s" s="6">
        <v>650</v>
      </c>
      <c r="B281" t="s" s="6">
        <v>18</v>
      </c>
      <c r="C281" s="7">
        <v>11.68</v>
      </c>
      <c r="D281" s="7">
        <v>0</v>
      </c>
      <c r="E281" s="7">
        <v>11.68</v>
      </c>
      <c r="F281" s="7">
        <v>11.68</v>
      </c>
      <c r="G281" s="7">
        <v>11.68</v>
      </c>
      <c r="H281" s="7">
        <f>(1-W281)*C281+W281*E281</f>
        <v>11.68</v>
      </c>
      <c r="I281" s="8">
        <f>IF(H281&lt;16.28,N281,0)</f>
        <v>11626593000</v>
      </c>
      <c r="J281" s="131">
        <f>H281*N281/1000</f>
        <v>135798606.24</v>
      </c>
      <c r="K281" s="8">
        <f>IF(H281&lt;16.28,S281,0)</f>
        <v>1678792000</v>
      </c>
      <c r="L281" s="131">
        <f>H281*S281/1000</f>
        <v>19608290.56</v>
      </c>
      <c r="M281" s="8">
        <f>IF(C281=E281,0,1)</f>
        <v>0</v>
      </c>
      <c r="N281" s="9">
        <v>11626593000</v>
      </c>
      <c r="O281" s="9">
        <f>N281*C281/1000</f>
        <v>135798606.24</v>
      </c>
      <c r="P281" s="9">
        <v>1517327000</v>
      </c>
      <c r="Q281" s="9">
        <v>6543000</v>
      </c>
      <c r="R281" s="9">
        <v>154922000</v>
      </c>
      <c r="S281" s="9">
        <f>P281+Q281+R281</f>
        <v>1678792000</v>
      </c>
      <c r="T281" s="47">
        <f>S281*E281/1000</f>
        <v>19608290.56</v>
      </c>
      <c r="U281" s="9">
        <v>13305385000</v>
      </c>
      <c r="V281" s="10">
        <v>87.3826</v>
      </c>
      <c r="W281" s="132">
        <f>S281/U281</f>
        <v>0.126173876216284</v>
      </c>
      <c r="X281" s="10">
        <v>12.6174</v>
      </c>
      <c r="Y281" s="115"/>
      <c r="Z281" s="53"/>
      <c r="AA281" s="11"/>
      <c r="AB281" s="11"/>
      <c r="AC281" s="11"/>
      <c r="AD281" s="11"/>
      <c r="AE281" s="11"/>
      <c r="AF281" s="11"/>
      <c r="AG281" s="11"/>
      <c r="AH281" s="11"/>
    </row>
    <row r="282" ht="15" customHeight="1">
      <c r="A282" t="s" s="6">
        <v>396</v>
      </c>
      <c r="B282" t="s" s="6">
        <v>18</v>
      </c>
      <c r="C282" s="7">
        <v>11.61</v>
      </c>
      <c r="D282" s="7">
        <v>0</v>
      </c>
      <c r="E282" s="7">
        <v>24.96</v>
      </c>
      <c r="F282" s="7">
        <v>24.96</v>
      </c>
      <c r="G282" s="7">
        <v>24.96</v>
      </c>
      <c r="H282" s="7">
        <f>(1-W282)*C282+W282*E282</f>
        <v>19.3498652010232</v>
      </c>
      <c r="I282" s="8">
        <f>IF(H282&lt;16.28,N282,0)</f>
        <v>0</v>
      </c>
      <c r="J282" s="131">
        <f>H282*N282/1000</f>
        <v>254267.135872428</v>
      </c>
      <c r="K282" s="8">
        <f>IF(H282&lt;16.28,S282,0)</f>
        <v>0</v>
      </c>
      <c r="L282" s="131">
        <f>H282*S282/1000</f>
        <v>350792.525887572</v>
      </c>
      <c r="M282" s="8">
        <f>IF(C282=E282,0,1)</f>
        <v>1</v>
      </c>
      <c r="N282" s="9">
        <v>13140512</v>
      </c>
      <c r="O282" s="9">
        <f>N282*C282/1000</f>
        <v>152561.34432</v>
      </c>
      <c r="P282" s="9">
        <v>969251</v>
      </c>
      <c r="Q282" s="9">
        <v>13950843</v>
      </c>
      <c r="R282" s="9">
        <v>3208845</v>
      </c>
      <c r="S282" s="9">
        <f>P282+Q282+R282</f>
        <v>18128939</v>
      </c>
      <c r="T282" s="47">
        <f>S282*E282/1000</f>
        <v>452498.31744</v>
      </c>
      <c r="U282" s="9">
        <v>31269451</v>
      </c>
      <c r="V282" s="10">
        <v>42.0235</v>
      </c>
      <c r="W282" s="132">
        <f>S282/U282</f>
        <v>0.5797651835972431</v>
      </c>
      <c r="X282" s="10">
        <v>57.9765</v>
      </c>
      <c r="Y282" s="115"/>
      <c r="Z282" s="53"/>
      <c r="AA282" s="11"/>
      <c r="AB282" s="11"/>
      <c r="AC282" s="11"/>
      <c r="AD282" s="11"/>
      <c r="AE282" s="11"/>
      <c r="AF282" s="11"/>
      <c r="AG282" s="11"/>
      <c r="AH282" s="11"/>
    </row>
    <row r="283" ht="15" customHeight="1">
      <c r="A283" t="s" s="6">
        <v>68</v>
      </c>
      <c r="B283" t="s" s="6">
        <v>18</v>
      </c>
      <c r="C283" s="7">
        <v>11.56</v>
      </c>
      <c r="D283" s="7">
        <v>0</v>
      </c>
      <c r="E283" s="7">
        <v>11.56</v>
      </c>
      <c r="F283" s="7">
        <v>11.56</v>
      </c>
      <c r="G283" s="7">
        <v>11.56</v>
      </c>
      <c r="H283" s="7">
        <f>(1-W283)*C283+W283*E283</f>
        <v>11.56</v>
      </c>
      <c r="I283" s="8">
        <f>IF(H283&lt;16.28,N283,0)</f>
        <v>9157742150</v>
      </c>
      <c r="J283" s="131">
        <f>H283*N283/1000</f>
        <v>105863499.254</v>
      </c>
      <c r="K283" s="8">
        <f>IF(H283&lt;16.28,S283,0)</f>
        <v>506612369</v>
      </c>
      <c r="L283" s="131">
        <f>H283*S283/1000</f>
        <v>5856438.98564</v>
      </c>
      <c r="M283" s="8">
        <f>IF(C283=E283,0,1)</f>
        <v>0</v>
      </c>
      <c r="N283" s="9">
        <v>9157742150</v>
      </c>
      <c r="O283" s="9">
        <f>N283*C283/1000</f>
        <v>105863499.254</v>
      </c>
      <c r="P283" s="9">
        <v>384344699</v>
      </c>
      <c r="Q283" s="9">
        <v>24617500</v>
      </c>
      <c r="R283" s="9">
        <v>97650170</v>
      </c>
      <c r="S283" s="9">
        <f>P283+Q283+R283</f>
        <v>506612369</v>
      </c>
      <c r="T283" s="47">
        <f>S283*E283/1000</f>
        <v>5856438.98564</v>
      </c>
      <c r="U283" s="9">
        <v>9664354519</v>
      </c>
      <c r="V283" s="10">
        <v>94.75790000000001</v>
      </c>
      <c r="W283" s="132">
        <f>S283/U283</f>
        <v>0.0524207144930379</v>
      </c>
      <c r="X283" s="10">
        <v>5.2421</v>
      </c>
      <c r="Y283" s="115"/>
      <c r="Z283" s="53"/>
      <c r="AA283" s="11"/>
      <c r="AB283" s="11"/>
      <c r="AC283" s="11"/>
      <c r="AD283" s="11"/>
      <c r="AE283" s="11"/>
      <c r="AF283" s="11"/>
      <c r="AG283" s="11"/>
      <c r="AH283" s="11"/>
    </row>
    <row r="284" ht="15" customHeight="1">
      <c r="A284" t="s" s="6">
        <v>278</v>
      </c>
      <c r="B284" t="s" s="6">
        <v>18</v>
      </c>
      <c r="C284" s="7">
        <v>11.56</v>
      </c>
      <c r="D284" s="7">
        <v>0</v>
      </c>
      <c r="E284" s="7">
        <v>11.56</v>
      </c>
      <c r="F284" s="7">
        <v>11.56</v>
      </c>
      <c r="G284" s="7">
        <v>11.56</v>
      </c>
      <c r="H284" s="7">
        <f>(1-W284)*C284+W284*E284</f>
        <v>11.56</v>
      </c>
      <c r="I284" s="8">
        <f>IF(H284&lt;16.28,N284,0)</f>
        <v>7182410232</v>
      </c>
      <c r="J284" s="131">
        <f>H284*N284/1000</f>
        <v>83028662.28192</v>
      </c>
      <c r="K284" s="8">
        <f>IF(H284&lt;16.28,S284,0)</f>
        <v>861494218</v>
      </c>
      <c r="L284" s="131">
        <f>H284*S284/1000</f>
        <v>9958873.160080001</v>
      </c>
      <c r="M284" s="8">
        <f>IF(C284=E284,0,1)</f>
        <v>0</v>
      </c>
      <c r="N284" s="9">
        <v>7182410232</v>
      </c>
      <c r="O284" s="9">
        <f>N284*C284/1000</f>
        <v>83028662.28192</v>
      </c>
      <c r="P284" s="9">
        <v>555213428</v>
      </c>
      <c r="Q284" s="9">
        <v>183705300</v>
      </c>
      <c r="R284" s="9">
        <v>122575490</v>
      </c>
      <c r="S284" s="9">
        <f>P284+Q284+R284</f>
        <v>861494218</v>
      </c>
      <c r="T284" s="47">
        <f>S284*E284/1000</f>
        <v>9958873.160080001</v>
      </c>
      <c r="U284" s="9">
        <v>8043904450</v>
      </c>
      <c r="V284" s="10">
        <v>89.2901</v>
      </c>
      <c r="W284" s="132">
        <f>S284/U284</f>
        <v>0.107099011848655</v>
      </c>
      <c r="X284" s="10">
        <v>10.7099</v>
      </c>
      <c r="Y284" s="115"/>
      <c r="Z284" s="53"/>
      <c r="AA284" s="11"/>
      <c r="AB284" s="11"/>
      <c r="AC284" s="11"/>
      <c r="AD284" s="11"/>
      <c r="AE284" s="11"/>
      <c r="AF284" s="11"/>
      <c r="AG284" s="11"/>
      <c r="AH284" s="11"/>
    </row>
    <row r="285" ht="15" customHeight="1">
      <c r="A285" t="s" s="6">
        <v>688</v>
      </c>
      <c r="B285" t="s" s="6">
        <v>18</v>
      </c>
      <c r="C285" s="7">
        <v>11.46</v>
      </c>
      <c r="D285" s="7">
        <v>0</v>
      </c>
      <c r="E285" s="7">
        <v>18.36</v>
      </c>
      <c r="F285" s="7">
        <v>18.36</v>
      </c>
      <c r="G285" s="7">
        <v>18.36</v>
      </c>
      <c r="H285" s="7">
        <f>(1-W285)*C285+W285*E285</f>
        <v>12.4056171122272</v>
      </c>
      <c r="I285" s="8">
        <f>IF(H285&lt;16.28,N285,0)</f>
        <v>8739668256</v>
      </c>
      <c r="J285" s="131">
        <f>H285*N285/1000</f>
        <v>108420978.071822</v>
      </c>
      <c r="K285" s="8">
        <f>IF(H285&lt;16.28,S285,0)</f>
        <v>1387949014</v>
      </c>
      <c r="L285" s="131">
        <f>H285*S285/1000</f>
        <v>17218364.0389773</v>
      </c>
      <c r="M285" s="8">
        <f>IF(C285=E285,0,1)</f>
        <v>1</v>
      </c>
      <c r="N285" s="9">
        <v>8739668256</v>
      </c>
      <c r="O285" s="9">
        <f>N285*C285/1000</f>
        <v>100156598.21376</v>
      </c>
      <c r="P285" s="9">
        <v>776463904</v>
      </c>
      <c r="Q285" s="9">
        <v>352773000</v>
      </c>
      <c r="R285" s="9">
        <v>258712110</v>
      </c>
      <c r="S285" s="9">
        <f>P285+Q285+R285</f>
        <v>1387949014</v>
      </c>
      <c r="T285" s="47">
        <f>S285*E285/1000</f>
        <v>25482743.89704</v>
      </c>
      <c r="U285" s="9">
        <v>10127617270</v>
      </c>
      <c r="V285" s="10">
        <v>86.2954</v>
      </c>
      <c r="W285" s="132">
        <f>S285/U285</f>
        <v>0.137045958293801</v>
      </c>
      <c r="X285" s="10">
        <v>13.7046</v>
      </c>
      <c r="Y285" s="115"/>
      <c r="Z285" s="53"/>
      <c r="AA285" s="11"/>
      <c r="AB285" s="11"/>
      <c r="AC285" s="11"/>
      <c r="AD285" s="11"/>
      <c r="AE285" s="11"/>
      <c r="AF285" s="11"/>
      <c r="AG285" s="11"/>
      <c r="AH285" s="11"/>
    </row>
    <row r="286" ht="15" customHeight="1">
      <c r="A286" t="s" s="6">
        <v>314</v>
      </c>
      <c r="B286" t="s" s="6">
        <v>18</v>
      </c>
      <c r="C286" s="7">
        <v>11.44</v>
      </c>
      <c r="D286" s="7">
        <v>0</v>
      </c>
      <c r="E286" s="7">
        <v>24.21</v>
      </c>
      <c r="F286" s="7">
        <v>24.21</v>
      </c>
      <c r="G286" s="7">
        <v>24.21</v>
      </c>
      <c r="H286" s="7">
        <f>(1-W286)*C286+W286*E286</f>
        <v>13.8320161820064</v>
      </c>
      <c r="I286" s="8">
        <f>IF(H286&lt;16.28,N286,0)</f>
        <v>4774078671</v>
      </c>
      <c r="J286" s="131">
        <f>H286*N286/1000</f>
        <v>66035133.4314436</v>
      </c>
      <c r="K286" s="8">
        <f>IF(H286&lt;16.28,S286,0)</f>
        <v>1100374951</v>
      </c>
      <c r="L286" s="131">
        <f>H286*S286/1000</f>
        <v>15220404.1285065</v>
      </c>
      <c r="M286" s="8">
        <f>IF(C286=E286,0,1)</f>
        <v>1</v>
      </c>
      <c r="N286" s="9">
        <v>4774078671</v>
      </c>
      <c r="O286" s="9">
        <f>N286*C286/1000</f>
        <v>54615459.99624</v>
      </c>
      <c r="P286" s="9">
        <v>476772165</v>
      </c>
      <c r="Q286" s="9">
        <v>286076096</v>
      </c>
      <c r="R286" s="9">
        <v>337526690</v>
      </c>
      <c r="S286" s="9">
        <f>P286+Q286+R286</f>
        <v>1100374951</v>
      </c>
      <c r="T286" s="47">
        <f>S286*E286/1000</f>
        <v>26640077.56371</v>
      </c>
      <c r="U286" s="9">
        <v>5874453622</v>
      </c>
      <c r="V286" s="10">
        <v>81.2685</v>
      </c>
      <c r="W286" s="132">
        <f>S286/U286</f>
        <v>0.187315284417101</v>
      </c>
      <c r="X286" s="10">
        <v>18.7315</v>
      </c>
      <c r="Y286" s="115"/>
      <c r="Z286" s="53"/>
      <c r="AA286" s="11"/>
      <c r="AB286" s="11"/>
      <c r="AC286" s="11"/>
      <c r="AD286" s="11"/>
      <c r="AE286" s="11"/>
      <c r="AF286" s="11"/>
      <c r="AG286" s="11"/>
      <c r="AH286" s="11"/>
    </row>
    <row r="287" ht="15" customHeight="1">
      <c r="A287" t="s" s="6">
        <v>36</v>
      </c>
      <c r="B287" t="s" s="6">
        <v>18</v>
      </c>
      <c r="C287" s="7">
        <v>11.42</v>
      </c>
      <c r="D287" s="7">
        <v>0</v>
      </c>
      <c r="E287" s="7">
        <v>11.42</v>
      </c>
      <c r="F287" s="7">
        <v>11.42</v>
      </c>
      <c r="G287" s="7">
        <v>11.42</v>
      </c>
      <c r="H287" s="7">
        <f>(1-W287)*C287+W287*E287</f>
        <v>11.42</v>
      </c>
      <c r="I287" s="8">
        <f>IF(H287&lt;16.28,N287,0)</f>
        <v>11805801788</v>
      </c>
      <c r="J287" s="131">
        <f>H287*N287/1000</f>
        <v>134822256.41896</v>
      </c>
      <c r="K287" s="8">
        <f>IF(H287&lt;16.28,S287,0)</f>
        <v>711556043</v>
      </c>
      <c r="L287" s="131">
        <f>H287*S287/1000</f>
        <v>8125970.01106</v>
      </c>
      <c r="M287" s="8">
        <f>IF(C287=E287,0,1)</f>
        <v>0</v>
      </c>
      <c r="N287" s="9">
        <v>11805801788</v>
      </c>
      <c r="O287" s="9">
        <f>N287*C287/1000</f>
        <v>134822256.41896</v>
      </c>
      <c r="P287" s="9">
        <v>513658303</v>
      </c>
      <c r="Q287" s="9">
        <v>25455600</v>
      </c>
      <c r="R287" s="9">
        <v>172442140</v>
      </c>
      <c r="S287" s="9">
        <f>P287+Q287+R287</f>
        <v>711556043</v>
      </c>
      <c r="T287" s="47">
        <f>S287*E287/1000</f>
        <v>8125970.01106</v>
      </c>
      <c r="U287" s="9">
        <v>12517357831</v>
      </c>
      <c r="V287" s="10">
        <v>94.3154</v>
      </c>
      <c r="W287" s="132">
        <f>S287/U287</f>
        <v>0.0568455462092638</v>
      </c>
      <c r="X287" s="10">
        <v>5.6846</v>
      </c>
      <c r="Y287" s="115"/>
      <c r="Z287" s="53"/>
      <c r="AA287" s="11"/>
      <c r="AB287" s="11"/>
      <c r="AC287" s="11"/>
      <c r="AD287" s="11"/>
      <c r="AE287" s="11"/>
      <c r="AF287" s="11"/>
      <c r="AG287" s="11"/>
      <c r="AH287" s="11"/>
    </row>
    <row r="288" ht="15" customHeight="1">
      <c r="A288" t="s" s="6">
        <v>116</v>
      </c>
      <c r="B288" t="s" s="6">
        <v>18</v>
      </c>
      <c r="C288" s="7">
        <v>11.35</v>
      </c>
      <c r="D288" s="7">
        <v>0</v>
      </c>
      <c r="E288" s="7">
        <v>24.18</v>
      </c>
      <c r="F288" s="7">
        <v>24.18</v>
      </c>
      <c r="G288" s="7">
        <v>24.18</v>
      </c>
      <c r="H288" s="7">
        <f>(1-W288)*C288+W288*E288</f>
        <v>14.3071911713585</v>
      </c>
      <c r="I288" s="8">
        <f>IF(H288&lt;16.28,N288,0)</f>
        <v>4713072560</v>
      </c>
      <c r="J288" s="131">
        <f>H288*N288/1000</f>
        <v>67430830.12040401</v>
      </c>
      <c r="K288" s="8">
        <f>IF(H288&lt;16.28,S288,0)</f>
        <v>1411701250</v>
      </c>
      <c r="L288" s="131">
        <f>H288*S288/1000</f>
        <v>20197479.6605958</v>
      </c>
      <c r="M288" s="8">
        <f>IF(C288=E288,0,1)</f>
        <v>1</v>
      </c>
      <c r="N288" s="9">
        <v>4713072560</v>
      </c>
      <c r="O288" s="9">
        <f>N288*C288/1000</f>
        <v>53493373.556</v>
      </c>
      <c r="P288" s="9">
        <v>615527130</v>
      </c>
      <c r="Q288" s="9">
        <v>561454040</v>
      </c>
      <c r="R288" s="9">
        <v>234720080</v>
      </c>
      <c r="S288" s="9">
        <f>P288+Q288+R288</f>
        <v>1411701250</v>
      </c>
      <c r="T288" s="47">
        <f>S288*E288/1000</f>
        <v>34134936.225</v>
      </c>
      <c r="U288" s="9">
        <v>6124773810</v>
      </c>
      <c r="V288" s="10">
        <v>76.95099999999999</v>
      </c>
      <c r="W288" s="132">
        <f>S288/U288</f>
        <v>0.23049034850807</v>
      </c>
      <c r="X288" s="10">
        <v>23.049</v>
      </c>
      <c r="Y288" s="115"/>
      <c r="Z288" s="53"/>
      <c r="AA288" s="11"/>
      <c r="AB288" s="11"/>
      <c r="AC288" s="11"/>
      <c r="AD288" s="11"/>
      <c r="AE288" s="11"/>
      <c r="AF288" s="11"/>
      <c r="AG288" s="11"/>
      <c r="AH288" s="11"/>
    </row>
    <row r="289" ht="15" customHeight="1">
      <c r="A289" t="s" s="6">
        <v>534</v>
      </c>
      <c r="B289" t="s" s="6">
        <v>18</v>
      </c>
      <c r="C289" s="7">
        <v>11.14</v>
      </c>
      <c r="D289" s="7">
        <v>0</v>
      </c>
      <c r="E289" s="7">
        <v>11.14</v>
      </c>
      <c r="F289" s="7">
        <v>11.14</v>
      </c>
      <c r="G289" s="7">
        <v>11.14</v>
      </c>
      <c r="H289" s="7">
        <f>(1-W289)*C289+W289*E289</f>
        <v>11.14</v>
      </c>
      <c r="I289" s="8">
        <f>IF(H289&lt;16.28,N289,0)</f>
        <v>1795667709</v>
      </c>
      <c r="J289" s="131">
        <f>H289*N289/1000</f>
        <v>20003738.27826</v>
      </c>
      <c r="K289" s="8">
        <f>IF(H289&lt;16.28,S289,0)</f>
        <v>385641626</v>
      </c>
      <c r="L289" s="131">
        <f>H289*S289/1000</f>
        <v>4296047.71364</v>
      </c>
      <c r="M289" s="8">
        <f>IF(C289=E289,0,1)</f>
        <v>0</v>
      </c>
      <c r="N289" s="9">
        <v>1795667709</v>
      </c>
      <c r="O289" s="9">
        <f>N289*C289/1000</f>
        <v>20003738.27826</v>
      </c>
      <c r="P289" s="9">
        <v>277905575</v>
      </c>
      <c r="Q289" s="9">
        <v>40093500</v>
      </c>
      <c r="R289" s="9">
        <v>67642551</v>
      </c>
      <c r="S289" s="9">
        <f>P289+Q289+R289</f>
        <v>385641626</v>
      </c>
      <c r="T289" s="47">
        <f>S289*E289/1000</f>
        <v>4296047.71364</v>
      </c>
      <c r="U289" s="9">
        <v>2181309335</v>
      </c>
      <c r="V289" s="10">
        <v>82.3206</v>
      </c>
      <c r="W289" s="132">
        <f>S289/U289</f>
        <v>0.176793643988142</v>
      </c>
      <c r="X289" s="10">
        <v>17.6794</v>
      </c>
      <c r="Y289" s="115"/>
      <c r="Z289" s="53"/>
      <c r="AA289" s="11"/>
      <c r="AB289" s="11"/>
      <c r="AC289" s="11"/>
      <c r="AD289" s="11"/>
      <c r="AE289" s="11"/>
      <c r="AF289" s="11"/>
      <c r="AG289" s="11"/>
      <c r="AH289" s="11"/>
    </row>
    <row r="290" ht="15" customHeight="1">
      <c r="A290" t="s" s="6">
        <v>632</v>
      </c>
      <c r="B290" t="s" s="6">
        <v>18</v>
      </c>
      <c r="C290" s="7">
        <v>11.14</v>
      </c>
      <c r="D290" s="7">
        <v>0</v>
      </c>
      <c r="E290" s="7">
        <v>22.88</v>
      </c>
      <c r="F290" s="7">
        <v>22.88</v>
      </c>
      <c r="G290" s="7">
        <v>22.88</v>
      </c>
      <c r="H290" s="7">
        <f>(1-W290)*C290+W290*E290</f>
        <v>15.0835811893682</v>
      </c>
      <c r="I290" s="8">
        <f>IF(H290&lt;16.28,N290,0)</f>
        <v>10448508068</v>
      </c>
      <c r="J290" s="131">
        <f>H290*N290/1000</f>
        <v>157600919.751447</v>
      </c>
      <c r="K290" s="8">
        <f>IF(H290&lt;16.28,S290,0)</f>
        <v>5285059830</v>
      </c>
      <c r="L290" s="131">
        <f>H290*S290/1000</f>
        <v>79717629.0364735</v>
      </c>
      <c r="M290" s="8">
        <f>IF(C290=E290,0,1)</f>
        <v>1</v>
      </c>
      <c r="N290" s="9">
        <v>10448508068</v>
      </c>
      <c r="O290" s="9">
        <f>N290*C290/1000</f>
        <v>116396379.87752</v>
      </c>
      <c r="P290" s="9">
        <v>3942882483</v>
      </c>
      <c r="Q290" s="9">
        <v>717466567</v>
      </c>
      <c r="R290" s="9">
        <v>624710780</v>
      </c>
      <c r="S290" s="9">
        <f>P290+Q290+R290</f>
        <v>5285059830</v>
      </c>
      <c r="T290" s="47">
        <f>S290*E290/1000</f>
        <v>120922168.9104</v>
      </c>
      <c r="U290" s="9">
        <v>15733567898</v>
      </c>
      <c r="V290" s="10">
        <v>66.40900000000001</v>
      </c>
      <c r="W290" s="132">
        <f>S290/U290</f>
        <v>0.335909811700868</v>
      </c>
      <c r="X290" s="10">
        <v>33.591</v>
      </c>
      <c r="Y290" s="115"/>
      <c r="Z290" s="53"/>
      <c r="AA290" s="11"/>
      <c r="AB290" s="11"/>
      <c r="AC290" s="11"/>
      <c r="AD290" s="11"/>
      <c r="AE290" s="11"/>
      <c r="AF290" s="11"/>
      <c r="AG290" s="11"/>
      <c r="AH290" s="11"/>
    </row>
    <row r="291" ht="15" customHeight="1">
      <c r="A291" t="s" s="6">
        <v>416</v>
      </c>
      <c r="B291" t="s" s="6">
        <v>18</v>
      </c>
      <c r="C291" s="7">
        <v>10.94</v>
      </c>
      <c r="D291" s="7">
        <v>10.94</v>
      </c>
      <c r="E291" s="7">
        <v>10.94</v>
      </c>
      <c r="F291" s="7">
        <v>10.94</v>
      </c>
      <c r="G291" s="7">
        <v>10.94</v>
      </c>
      <c r="H291" s="7">
        <f>(1-W291)*C291+W291*E291</f>
        <v>10.94</v>
      </c>
      <c r="I291" s="8">
        <f>IF(H291&lt;16.28,N291,0)</f>
        <v>35050200</v>
      </c>
      <c r="J291" s="131">
        <f>H291*N291/1000</f>
        <v>383449.188</v>
      </c>
      <c r="K291" s="8">
        <f>IF(H291&lt;16.28,S291,0)</f>
        <v>6506219</v>
      </c>
      <c r="L291" s="131">
        <f>H291*S291/1000</f>
        <v>71178.03586</v>
      </c>
      <c r="M291" s="8">
        <f>IF(C291=E291,0,1)</f>
        <v>0</v>
      </c>
      <c r="N291" s="9">
        <v>35050200</v>
      </c>
      <c r="O291" s="9">
        <f>N291*C291/1000</f>
        <v>383449.188</v>
      </c>
      <c r="P291" s="9">
        <v>5082289</v>
      </c>
      <c r="Q291" s="9">
        <v>302100</v>
      </c>
      <c r="R291" s="9">
        <v>1121830</v>
      </c>
      <c r="S291" s="9">
        <f>P291+Q291+R291</f>
        <v>6506219</v>
      </c>
      <c r="T291" s="47">
        <f>S291*E291/1000</f>
        <v>71178.03586</v>
      </c>
      <c r="U291" s="9">
        <v>42088719</v>
      </c>
      <c r="V291" s="10">
        <v>84.54170000000001</v>
      </c>
      <c r="W291" s="132">
        <f>S291/U291</f>
        <v>0.154583440755229</v>
      </c>
      <c r="X291" s="10">
        <v>15.4583</v>
      </c>
      <c r="Y291" s="115"/>
      <c r="Z291" s="53"/>
      <c r="AA291" s="11"/>
      <c r="AB291" s="11"/>
      <c r="AC291" s="11"/>
      <c r="AD291" s="11"/>
      <c r="AE291" s="11"/>
      <c r="AF291" s="11"/>
      <c r="AG291" s="11"/>
      <c r="AH291" s="11"/>
    </row>
    <row r="292" ht="15" customHeight="1">
      <c r="A292" t="s" s="6">
        <v>86</v>
      </c>
      <c r="B292" t="s" s="6">
        <v>18</v>
      </c>
      <c r="C292" s="7">
        <v>10.88</v>
      </c>
      <c r="D292" s="7">
        <v>0</v>
      </c>
      <c r="E292" s="7">
        <v>24.98</v>
      </c>
      <c r="F292" s="7">
        <v>24.98</v>
      </c>
      <c r="G292" s="7">
        <v>24.98</v>
      </c>
      <c r="H292" s="7">
        <f>(1-W292)*C292+W292*E292</f>
        <v>15.5788331171113</v>
      </c>
      <c r="I292" s="8">
        <f>IF(H292&lt;16.28,N292,0)</f>
        <v>131900982293</v>
      </c>
      <c r="J292" s="131">
        <f>H292*N292/1000</f>
        <v>2054863391.1257</v>
      </c>
      <c r="K292" s="8">
        <f>IF(H292&lt;16.28,S292,0)</f>
        <v>65925933610</v>
      </c>
      <c r="L292" s="131">
        <f>H292*S292/1000</f>
        <v>1027049117.79995</v>
      </c>
      <c r="M292" s="8">
        <f>IF(C292=E292,0,1)</f>
        <v>1</v>
      </c>
      <c r="N292" s="9">
        <v>131900982293</v>
      </c>
      <c r="O292" s="9">
        <f>N292*C292/1000</f>
        <v>1435082687.34784</v>
      </c>
      <c r="P292" s="9">
        <v>56788447810</v>
      </c>
      <c r="Q292" s="9">
        <v>1313020700</v>
      </c>
      <c r="R292" s="9">
        <v>7824465100</v>
      </c>
      <c r="S292" s="9">
        <f>P292+Q292+R292</f>
        <v>65925933610</v>
      </c>
      <c r="T292" s="47">
        <f>S292*E292/1000</f>
        <v>1646829821.5778</v>
      </c>
      <c r="U292" s="9">
        <v>197826915903</v>
      </c>
      <c r="V292" s="10">
        <v>66.67489999999999</v>
      </c>
      <c r="W292" s="132">
        <f>S292/U292</f>
        <v>0.333250575681649</v>
      </c>
      <c r="X292" s="10">
        <v>33.3251</v>
      </c>
      <c r="Y292" s="115"/>
      <c r="Z292" s="53"/>
      <c r="AA292" s="11"/>
      <c r="AB292" s="11"/>
      <c r="AC292" s="11"/>
      <c r="AD292" s="11"/>
      <c r="AE292" s="11"/>
      <c r="AF292" s="11"/>
      <c r="AG292" s="11"/>
      <c r="AH292" s="11"/>
    </row>
    <row r="293" ht="15" customHeight="1">
      <c r="A293" t="s" s="6">
        <v>636</v>
      </c>
      <c r="B293" t="s" s="6">
        <v>18</v>
      </c>
      <c r="C293" s="7">
        <v>10.87</v>
      </c>
      <c r="D293" s="7">
        <v>0</v>
      </c>
      <c r="E293" s="7">
        <v>10.87</v>
      </c>
      <c r="F293" s="7">
        <v>10.87</v>
      </c>
      <c r="G293" s="7">
        <v>10.87</v>
      </c>
      <c r="H293" s="7">
        <f>(1-W293)*C293+W293*E293</f>
        <v>10.87</v>
      </c>
      <c r="I293" s="8">
        <f>IF(H293&lt;16.28,N293,0)</f>
        <v>3583576638</v>
      </c>
      <c r="J293" s="131">
        <f>H293*N293/1000</f>
        <v>38953478.05506</v>
      </c>
      <c r="K293" s="8">
        <f>IF(H293&lt;16.28,S293,0)</f>
        <v>703505846</v>
      </c>
      <c r="L293" s="131">
        <f>H293*S293/1000</f>
        <v>7647108.54602</v>
      </c>
      <c r="M293" s="8">
        <f>IF(C293=E293,0,1)</f>
        <v>0</v>
      </c>
      <c r="N293" s="9">
        <v>3583576638</v>
      </c>
      <c r="O293" s="9">
        <f>N293*C293/1000</f>
        <v>38953478.05506</v>
      </c>
      <c r="P293" s="9">
        <v>408010036</v>
      </c>
      <c r="Q293" s="9">
        <v>81015880</v>
      </c>
      <c r="R293" s="9">
        <v>214479930</v>
      </c>
      <c r="S293" s="9">
        <f>P293+Q293+R293</f>
        <v>703505846</v>
      </c>
      <c r="T293" s="47">
        <f>S293*E293/1000</f>
        <v>7647108.54602</v>
      </c>
      <c r="U293" s="9">
        <v>4287082484</v>
      </c>
      <c r="V293" s="10">
        <v>83.59010000000001</v>
      </c>
      <c r="W293" s="132">
        <f>S293/U293</f>
        <v>0.164098976081189</v>
      </c>
      <c r="X293" s="10">
        <v>16.4099</v>
      </c>
      <c r="Y293" s="115"/>
      <c r="Z293" s="53"/>
      <c r="AA293" s="11"/>
      <c r="AB293" s="11"/>
      <c r="AC293" s="11"/>
      <c r="AD293" s="11"/>
      <c r="AE293" s="11"/>
      <c r="AF293" s="11"/>
      <c r="AG293" s="11"/>
      <c r="AH293" s="11"/>
    </row>
    <row r="294" ht="15" customHeight="1">
      <c r="A294" t="s" s="6">
        <v>354</v>
      </c>
      <c r="B294" t="s" s="6">
        <v>18</v>
      </c>
      <c r="C294" s="7">
        <v>10.85</v>
      </c>
      <c r="D294" s="7">
        <v>0</v>
      </c>
      <c r="E294" s="7">
        <v>10.85</v>
      </c>
      <c r="F294" s="7">
        <v>10.85</v>
      </c>
      <c r="G294" s="7">
        <v>10.85</v>
      </c>
      <c r="H294" s="7">
        <f>(1-W294)*C294+W294*E294</f>
        <v>10.85</v>
      </c>
      <c r="I294" s="8">
        <f>IF(H294&lt;16.28,N294,0)</f>
        <v>1831241009</v>
      </c>
      <c r="J294" s="131">
        <f>H294*N294/1000</f>
        <v>19868964.94765</v>
      </c>
      <c r="K294" s="8">
        <f>IF(H294&lt;16.28,S294,0)</f>
        <v>134339669</v>
      </c>
      <c r="L294" s="131">
        <f>H294*S294/1000</f>
        <v>1457585.40865</v>
      </c>
      <c r="M294" s="8">
        <f>IF(C294=E294,0,1)</f>
        <v>0</v>
      </c>
      <c r="N294" s="9">
        <v>1831241009</v>
      </c>
      <c r="O294" s="9">
        <f>N294*C294/1000</f>
        <v>19868964.94765</v>
      </c>
      <c r="P294" s="9">
        <v>76946025</v>
      </c>
      <c r="Q294" s="9">
        <v>16625300</v>
      </c>
      <c r="R294" s="9">
        <v>40768344</v>
      </c>
      <c r="S294" s="9">
        <f>P294+Q294+R294</f>
        <v>134339669</v>
      </c>
      <c r="T294" s="47">
        <f>S294*E294/1000</f>
        <v>1457585.40865</v>
      </c>
      <c r="U294" s="9">
        <v>1965580678</v>
      </c>
      <c r="V294" s="10">
        <v>93.16540000000001</v>
      </c>
      <c r="W294" s="132">
        <f>S294/U294</f>
        <v>0.06834604679605021</v>
      </c>
      <c r="X294" s="10">
        <v>6.8346</v>
      </c>
      <c r="Y294" s="115"/>
      <c r="Z294" s="53"/>
      <c r="AA294" s="11"/>
      <c r="AB294" s="11"/>
      <c r="AC294" s="11"/>
      <c r="AD294" s="11"/>
      <c r="AE294" s="11"/>
      <c r="AF294" s="11"/>
      <c r="AG294" s="11"/>
      <c r="AH294" s="11"/>
    </row>
    <row r="295" ht="15" customHeight="1">
      <c r="A295" t="s" s="6">
        <v>320</v>
      </c>
      <c r="B295" t="s" s="6">
        <v>18</v>
      </c>
      <c r="C295" s="7">
        <v>10.84</v>
      </c>
      <c r="D295" s="7">
        <v>0</v>
      </c>
      <c r="E295" s="7">
        <v>13.46</v>
      </c>
      <c r="F295" s="7">
        <v>13.46</v>
      </c>
      <c r="G295" s="7">
        <v>13.46</v>
      </c>
      <c r="H295" s="7">
        <f>(1-W295)*C295+W295*E295</f>
        <v>11.4111349274522</v>
      </c>
      <c r="I295" s="8">
        <f>IF(H295&lt;16.28,N295,0)</f>
        <v>1124723246</v>
      </c>
      <c r="J295" s="131">
        <f>H295*N295/1000</f>
        <v>12834368.716148</v>
      </c>
      <c r="K295" s="8">
        <f>IF(H295&lt;16.28,S295,0)</f>
        <v>313524174</v>
      </c>
      <c r="L295" s="131">
        <f>H295*S295/1000</f>
        <v>3577666.652532</v>
      </c>
      <c r="M295" s="8">
        <f>IF(C295=E295,0,1)</f>
        <v>1</v>
      </c>
      <c r="N295" s="9">
        <v>1124723246</v>
      </c>
      <c r="O295" s="9">
        <f>N295*C295/1000</f>
        <v>12191999.98664</v>
      </c>
      <c r="P295" s="9">
        <v>245020674</v>
      </c>
      <c r="Q295" s="9">
        <v>9692400</v>
      </c>
      <c r="R295" s="9">
        <v>58811100</v>
      </c>
      <c r="S295" s="9">
        <f>P295+Q295+R295</f>
        <v>313524174</v>
      </c>
      <c r="T295" s="47">
        <f>S295*E295/1000</f>
        <v>4220035.38204</v>
      </c>
      <c r="U295" s="9">
        <v>1438247420</v>
      </c>
      <c r="V295" s="10">
        <v>78.20099999999999</v>
      </c>
      <c r="W295" s="132">
        <f>S295/U295</f>
        <v>0.217990430325264</v>
      </c>
      <c r="X295" s="10">
        <v>21.799</v>
      </c>
      <c r="Y295" s="115"/>
      <c r="Z295" s="53"/>
      <c r="AA295" s="11"/>
      <c r="AB295" s="11"/>
      <c r="AC295" s="11"/>
      <c r="AD295" s="11"/>
      <c r="AE295" s="11"/>
      <c r="AF295" s="11"/>
      <c r="AG295" s="11"/>
      <c r="AH295" s="11"/>
    </row>
    <row r="296" ht="15" customHeight="1">
      <c r="A296" t="s" s="6">
        <v>60</v>
      </c>
      <c r="B296" t="s" s="6">
        <v>18</v>
      </c>
      <c r="C296" s="7">
        <v>10.8</v>
      </c>
      <c r="D296" s="7">
        <v>0</v>
      </c>
      <c r="E296" s="7">
        <v>10.8</v>
      </c>
      <c r="F296" s="7">
        <v>10.8</v>
      </c>
      <c r="G296" s="7">
        <v>10.8</v>
      </c>
      <c r="H296" s="7">
        <f>(1-W296)*C296+W296*E296</f>
        <v>10.8</v>
      </c>
      <c r="I296" s="8">
        <f>IF(H296&lt;16.28,N296,0)</f>
        <v>534222575</v>
      </c>
      <c r="J296" s="131">
        <f>H296*N296/1000</f>
        <v>5769603.81</v>
      </c>
      <c r="K296" s="8">
        <f>IF(H296&lt;16.28,S296,0)</f>
        <v>56699277</v>
      </c>
      <c r="L296" s="131">
        <f>H296*S296/1000</f>
        <v>612352.1916</v>
      </c>
      <c r="M296" s="8">
        <f>IF(C296=E296,0,1)</f>
        <v>0</v>
      </c>
      <c r="N296" s="9">
        <v>534222575</v>
      </c>
      <c r="O296" s="9">
        <f>N296*C296/1000</f>
        <v>5769603.81</v>
      </c>
      <c r="P296" s="9">
        <v>18114270</v>
      </c>
      <c r="Q296" s="9">
        <v>1858455</v>
      </c>
      <c r="R296" s="9">
        <v>36726552</v>
      </c>
      <c r="S296" s="9">
        <f>P296+Q296+R296</f>
        <v>56699277</v>
      </c>
      <c r="T296" s="47">
        <f>S296*E296/1000</f>
        <v>612352.1916</v>
      </c>
      <c r="U296" s="9">
        <v>590921852</v>
      </c>
      <c r="V296" s="10">
        <v>90.4049</v>
      </c>
      <c r="W296" s="132">
        <f>S296/U296</f>
        <v>0.0959505504968193</v>
      </c>
      <c r="X296" s="10">
        <v>9.5951</v>
      </c>
      <c r="Y296" s="115"/>
      <c r="Z296" s="53"/>
      <c r="AA296" s="11"/>
      <c r="AB296" s="11"/>
      <c r="AC296" s="11"/>
      <c r="AD296" s="11"/>
      <c r="AE296" s="11"/>
      <c r="AF296" s="11"/>
      <c r="AG296" s="11"/>
      <c r="AH296" s="11"/>
    </row>
    <row r="297" ht="15" customHeight="1">
      <c r="A297" t="s" s="6">
        <v>456</v>
      </c>
      <c r="B297" t="s" s="6">
        <v>18</v>
      </c>
      <c r="C297" s="7">
        <v>10.75</v>
      </c>
      <c r="D297" s="7">
        <v>10.75</v>
      </c>
      <c r="E297" s="7">
        <v>24</v>
      </c>
      <c r="F297" s="7">
        <v>24</v>
      </c>
      <c r="G297" s="7">
        <v>24</v>
      </c>
      <c r="H297" s="7">
        <f>(1-W297)*C297+W297*E297</f>
        <v>14.0355307330575</v>
      </c>
      <c r="I297" s="8">
        <f>IF(H297&lt;16.28,N297,0)</f>
        <v>4889664545</v>
      </c>
      <c r="J297" s="131">
        <f>H297*N297/1000</f>
        <v>68629036.99568909</v>
      </c>
      <c r="K297" s="8">
        <f>IF(H297&lt;16.28,S297,0)</f>
        <v>1612408318</v>
      </c>
      <c r="L297" s="131">
        <f>H297*S297/1000</f>
        <v>22631006.5015266</v>
      </c>
      <c r="M297" s="8">
        <f>IF(C297=E297,0,1)</f>
        <v>1</v>
      </c>
      <c r="N297" s="9">
        <v>4889664545</v>
      </c>
      <c r="O297" s="9">
        <f>N297*C297/1000</f>
        <v>52563893.85875</v>
      </c>
      <c r="P297" s="9">
        <v>1054801062</v>
      </c>
      <c r="Q297" s="9">
        <v>415467506</v>
      </c>
      <c r="R297" s="9">
        <v>142139750</v>
      </c>
      <c r="S297" s="9">
        <f>P297+Q297+R297</f>
        <v>1612408318</v>
      </c>
      <c r="T297" s="47">
        <f>S297*E297/1000</f>
        <v>38697799.632</v>
      </c>
      <c r="U297" s="9">
        <v>6502575063</v>
      </c>
      <c r="V297" s="10">
        <v>75.20350000000001</v>
      </c>
      <c r="W297" s="132">
        <f>S297/U297</f>
        <v>0.247964583626983</v>
      </c>
      <c r="X297" s="10">
        <v>24.7965</v>
      </c>
      <c r="Y297" s="115"/>
      <c r="Z297" s="53"/>
      <c r="AA297" s="11"/>
      <c r="AB297" s="11"/>
      <c r="AC297" s="11"/>
      <c r="AD297" s="11"/>
      <c r="AE297" s="11"/>
      <c r="AF297" s="11"/>
      <c r="AG297" s="11"/>
      <c r="AH297" s="11"/>
    </row>
    <row r="298" ht="27" customHeight="1">
      <c r="A298" t="s" s="6">
        <v>348</v>
      </c>
      <c r="B298" t="s" s="6">
        <v>18</v>
      </c>
      <c r="C298" s="7">
        <v>10.6</v>
      </c>
      <c r="D298" s="7">
        <v>0</v>
      </c>
      <c r="E298" s="7">
        <v>10.6</v>
      </c>
      <c r="F298" s="7">
        <v>10.6</v>
      </c>
      <c r="G298" s="7">
        <v>10.6</v>
      </c>
      <c r="H298" s="7">
        <f>(1-W298)*C298+W298*E298</f>
        <v>10.6</v>
      </c>
      <c r="I298" s="8">
        <f>IF(H298&lt;16.28,N298,0)</f>
        <v>2649761580</v>
      </c>
      <c r="J298" s="131">
        <f>H298*N298/1000</f>
        <v>28087472.748</v>
      </c>
      <c r="K298" s="8">
        <f>IF(H298&lt;16.28,S298,0)</f>
        <v>185703096</v>
      </c>
      <c r="L298" s="131">
        <f>H298*S298/1000</f>
        <v>1968452.8176</v>
      </c>
      <c r="M298" s="8">
        <f>IF(C298=E298,0,1)</f>
        <v>0</v>
      </c>
      <c r="N298" s="9">
        <v>2649761580</v>
      </c>
      <c r="O298" s="9">
        <f>N298*C298/1000</f>
        <v>28087472.748</v>
      </c>
      <c r="P298" s="9">
        <v>111966416</v>
      </c>
      <c r="Q298" s="9">
        <v>5583100</v>
      </c>
      <c r="R298" s="9">
        <v>68153580</v>
      </c>
      <c r="S298" s="9">
        <f>P298+Q298+R298</f>
        <v>185703096</v>
      </c>
      <c r="T298" s="47">
        <f>S298*E298/1000</f>
        <v>1968452.8176</v>
      </c>
      <c r="U298" s="9">
        <v>2835464676</v>
      </c>
      <c r="V298" s="10">
        <v>93.4507</v>
      </c>
      <c r="W298" s="132">
        <f>S298/U298</f>
        <v>0.06549300281249559</v>
      </c>
      <c r="X298" s="10">
        <v>6.5493</v>
      </c>
      <c r="Y298" s="115"/>
      <c r="Z298" s="53"/>
      <c r="AA298" s="11"/>
      <c r="AB298" s="11"/>
      <c r="AC298" s="11"/>
      <c r="AD298" s="11"/>
      <c r="AE298" s="11"/>
      <c r="AF298" s="11"/>
      <c r="AG298" s="11"/>
      <c r="AH298" s="11"/>
    </row>
    <row r="299" ht="15" customHeight="1">
      <c r="A299" t="s" s="6">
        <v>372</v>
      </c>
      <c r="B299" t="s" s="6">
        <v>18</v>
      </c>
      <c r="C299" s="7">
        <v>10.57</v>
      </c>
      <c r="D299" s="7">
        <v>0</v>
      </c>
      <c r="E299" s="7">
        <v>18.03</v>
      </c>
      <c r="F299" s="7">
        <v>18.03</v>
      </c>
      <c r="G299" s="7">
        <v>18.03</v>
      </c>
      <c r="H299" s="7">
        <f>(1-W299)*C299+W299*E299</f>
        <v>10.9350760504767</v>
      </c>
      <c r="I299" s="8">
        <f>IF(H299&lt;16.28,N299,0)</f>
        <v>6190050331</v>
      </c>
      <c r="J299" s="131">
        <f>H299*N299/1000</f>
        <v>67688671.12576351</v>
      </c>
      <c r="K299" s="8">
        <f>IF(H299&lt;16.28,S299,0)</f>
        <v>318514919</v>
      </c>
      <c r="L299" s="131">
        <f>H299*S299/1000</f>
        <v>3482984.86247643</v>
      </c>
      <c r="M299" s="8">
        <f>IF(C299=E299,0,1)</f>
        <v>1</v>
      </c>
      <c r="N299" s="9">
        <v>6190050331</v>
      </c>
      <c r="O299" s="9">
        <f>N299*C299/1000</f>
        <v>65428831.99867</v>
      </c>
      <c r="P299" s="9">
        <v>174343349</v>
      </c>
      <c r="Q299" s="9">
        <v>20820720</v>
      </c>
      <c r="R299" s="9">
        <v>123350850</v>
      </c>
      <c r="S299" s="9">
        <f>P299+Q299+R299</f>
        <v>318514919</v>
      </c>
      <c r="T299" s="47">
        <f>S299*E299/1000</f>
        <v>5742823.98957</v>
      </c>
      <c r="U299" s="9">
        <v>6508565250</v>
      </c>
      <c r="V299" s="10">
        <v>95.1062</v>
      </c>
      <c r="W299" s="132">
        <f>S299/U299</f>
        <v>0.0489378083748949</v>
      </c>
      <c r="X299" s="10">
        <v>4.8938</v>
      </c>
      <c r="Y299" s="115"/>
      <c r="Z299" s="53"/>
      <c r="AA299" s="11"/>
      <c r="AB299" s="11"/>
      <c r="AC299" s="11"/>
      <c r="AD299" s="11"/>
      <c r="AE299" s="11"/>
      <c r="AF299" s="11"/>
      <c r="AG299" s="11"/>
      <c r="AH299" s="11"/>
    </row>
    <row r="300" ht="15" customHeight="1">
      <c r="A300" t="s" s="6">
        <v>352</v>
      </c>
      <c r="B300" t="s" s="6">
        <v>18</v>
      </c>
      <c r="C300" s="7">
        <v>10.52</v>
      </c>
      <c r="D300" s="7">
        <v>0</v>
      </c>
      <c r="E300" s="7">
        <v>10.52</v>
      </c>
      <c r="F300" s="7">
        <v>10.52</v>
      </c>
      <c r="G300" s="7">
        <v>10.52</v>
      </c>
      <c r="H300" s="7">
        <f>(1-W300)*C300+W300*E300</f>
        <v>10.52</v>
      </c>
      <c r="I300" s="8">
        <f>IF(H300&lt;16.28,N300,0)</f>
        <v>6893368297</v>
      </c>
      <c r="J300" s="131">
        <f>H300*N300/1000</f>
        <v>72518234.48444</v>
      </c>
      <c r="K300" s="8">
        <f>IF(H300&lt;16.28,S300,0)</f>
        <v>357794771</v>
      </c>
      <c r="L300" s="131">
        <f>H300*S300/1000</f>
        <v>3764000.99092</v>
      </c>
      <c r="M300" s="8">
        <f>IF(C300=E300,0,1)</f>
        <v>0</v>
      </c>
      <c r="N300" s="9">
        <v>6893368297</v>
      </c>
      <c r="O300" s="9">
        <f>N300*C300/1000</f>
        <v>72518234.48444</v>
      </c>
      <c r="P300" s="9">
        <v>257038911</v>
      </c>
      <c r="Q300" s="9">
        <v>17593000</v>
      </c>
      <c r="R300" s="9">
        <v>83162860</v>
      </c>
      <c r="S300" s="9">
        <f>P300+Q300+R300</f>
        <v>357794771</v>
      </c>
      <c r="T300" s="47">
        <f>S300*E300/1000</f>
        <v>3764000.99092</v>
      </c>
      <c r="U300" s="9">
        <v>7251163068</v>
      </c>
      <c r="V300" s="10">
        <v>95.06570000000001</v>
      </c>
      <c r="W300" s="132">
        <f>S300/U300</f>
        <v>0.0493430871219789</v>
      </c>
      <c r="X300" s="10">
        <v>4.9343</v>
      </c>
      <c r="Y300" s="115"/>
      <c r="Z300" s="53"/>
      <c r="AA300" s="11"/>
      <c r="AB300" s="11"/>
      <c r="AC300" s="11"/>
      <c r="AD300" s="11"/>
      <c r="AE300" s="11"/>
      <c r="AF300" s="11"/>
      <c r="AG300" s="11"/>
      <c r="AH300" s="11"/>
    </row>
    <row r="301" ht="15" customHeight="1">
      <c r="A301" t="s" s="6">
        <v>430</v>
      </c>
      <c r="B301" t="s" s="6">
        <v>18</v>
      </c>
      <c r="C301" s="7">
        <v>10.52</v>
      </c>
      <c r="D301" s="7">
        <v>0</v>
      </c>
      <c r="E301" s="7">
        <v>19.95</v>
      </c>
      <c r="F301" s="7">
        <v>19.95</v>
      </c>
      <c r="G301" s="7">
        <v>19.95</v>
      </c>
      <c r="H301" s="7">
        <f>(1-W301)*C301+W301*E301</f>
        <v>11.4190896866005</v>
      </c>
      <c r="I301" s="8">
        <f>IF(H301&lt;16.28,N301,0)</f>
        <v>31078907345</v>
      </c>
      <c r="J301" s="131">
        <f>H301*N301/1000</f>
        <v>354892830.334102</v>
      </c>
      <c r="K301" s="8">
        <f>IF(H301&lt;16.28,S301,0)</f>
        <v>3275468155</v>
      </c>
      <c r="L301" s="131">
        <f>H301*S301/1000</f>
        <v>37402864.6275489</v>
      </c>
      <c r="M301" s="8">
        <f>IF(C301=E301,0,1)</f>
        <v>1</v>
      </c>
      <c r="N301" s="9">
        <v>31078907345</v>
      </c>
      <c r="O301" s="9">
        <f>N301*C301/1000</f>
        <v>326950105.2694</v>
      </c>
      <c r="P301" s="9">
        <v>2591419555</v>
      </c>
      <c r="Q301" s="9">
        <v>199872600</v>
      </c>
      <c r="R301" s="9">
        <v>484176000</v>
      </c>
      <c r="S301" s="9">
        <f>P301+Q301+R301</f>
        <v>3275468155</v>
      </c>
      <c r="T301" s="47">
        <f>S301*E301/1000</f>
        <v>65345589.69225</v>
      </c>
      <c r="U301" s="9">
        <v>34354375500</v>
      </c>
      <c r="V301" s="10">
        <v>90.46559999999999</v>
      </c>
      <c r="W301" s="132">
        <f>S301/U301</f>
        <v>0.0953435510711001</v>
      </c>
      <c r="X301" s="10">
        <v>9.5344</v>
      </c>
      <c r="Y301" s="115"/>
      <c r="Z301" s="53"/>
      <c r="AA301" s="11"/>
      <c r="AB301" s="11"/>
      <c r="AC301" s="11"/>
      <c r="AD301" s="11"/>
      <c r="AE301" s="11"/>
      <c r="AF301" s="11"/>
      <c r="AG301" s="11"/>
      <c r="AH301" s="11"/>
    </row>
    <row r="302" ht="15" customHeight="1">
      <c r="A302" t="s" s="6">
        <v>584</v>
      </c>
      <c r="B302" t="s" s="6">
        <v>18</v>
      </c>
      <c r="C302" s="7">
        <v>10.41</v>
      </c>
      <c r="D302" s="7">
        <v>0</v>
      </c>
      <c r="E302" s="7">
        <v>19.81</v>
      </c>
      <c r="F302" s="7">
        <v>19.81</v>
      </c>
      <c r="G302" s="7">
        <v>19.81</v>
      </c>
      <c r="H302" s="7">
        <f>(1-W302)*C302+W302*E302</f>
        <v>11.3190912970599</v>
      </c>
      <c r="I302" s="8">
        <f>IF(H302&lt;16.28,N302,0)</f>
        <v>4448140059</v>
      </c>
      <c r="J302" s="131">
        <f>H302*N302/1000</f>
        <v>50348903.4299304</v>
      </c>
      <c r="K302" s="8">
        <f>IF(H302&lt;16.28,S302,0)</f>
        <v>476246484</v>
      </c>
      <c r="L302" s="131">
        <f>H302*S302/1000</f>
        <v>5390677.43229978</v>
      </c>
      <c r="M302" s="8">
        <f>IF(C302=E302,0,1)</f>
        <v>1</v>
      </c>
      <c r="N302" s="9">
        <v>4448140059</v>
      </c>
      <c r="O302" s="9">
        <f>N302*C302/1000</f>
        <v>46305138.01419</v>
      </c>
      <c r="P302" s="9">
        <v>370593890</v>
      </c>
      <c r="Q302" s="9">
        <v>33530400</v>
      </c>
      <c r="R302" s="9">
        <v>72122194</v>
      </c>
      <c r="S302" s="9">
        <f>P302+Q302+R302</f>
        <v>476246484</v>
      </c>
      <c r="T302" s="47">
        <f>S302*E302/1000</f>
        <v>9434442.84804</v>
      </c>
      <c r="U302" s="9">
        <v>4924386543</v>
      </c>
      <c r="V302" s="10">
        <v>90.3288</v>
      </c>
      <c r="W302" s="132">
        <f>S302/U302</f>
        <v>0.0967118401127513</v>
      </c>
      <c r="X302" s="10">
        <v>9.671200000000001</v>
      </c>
      <c r="Y302" s="115"/>
      <c r="Z302" s="53"/>
      <c r="AA302" s="11"/>
      <c r="AB302" s="11"/>
      <c r="AC302" s="11"/>
      <c r="AD302" s="11"/>
      <c r="AE302" s="11"/>
      <c r="AF302" s="11"/>
      <c r="AG302" s="11"/>
      <c r="AH302" s="11"/>
    </row>
    <row r="303" ht="15" customHeight="1">
      <c r="A303" t="s" s="6">
        <v>512</v>
      </c>
      <c r="B303" t="s" s="6">
        <v>18</v>
      </c>
      <c r="C303" s="7">
        <v>10.4</v>
      </c>
      <c r="D303" s="7">
        <v>0</v>
      </c>
      <c r="E303" s="7">
        <v>20.56</v>
      </c>
      <c r="F303" s="7">
        <v>20.56</v>
      </c>
      <c r="G303" s="7">
        <v>20.56</v>
      </c>
      <c r="H303" s="7">
        <f>(1-W303)*C303+W303*E303</f>
        <v>11.7475194281066</v>
      </c>
      <c r="I303" s="8">
        <f>IF(H303&lt;16.28,N303,0)</f>
        <v>7534780417</v>
      </c>
      <c r="J303" s="131">
        <f>H303*N303/1000</f>
        <v>88514979.3352246</v>
      </c>
      <c r="K303" s="8">
        <f>IF(H303&lt;16.28,S303,0)</f>
        <v>1152145859</v>
      </c>
      <c r="L303" s="131">
        <f>H303*S303/1000</f>
        <v>13534855.8626151</v>
      </c>
      <c r="M303" s="8">
        <f>IF(C303=E303,0,1)</f>
        <v>1</v>
      </c>
      <c r="N303" s="9">
        <v>7534780417</v>
      </c>
      <c r="O303" s="9">
        <f>N303*C303/1000</f>
        <v>78361716.33679999</v>
      </c>
      <c r="P303" s="9">
        <v>713690892</v>
      </c>
      <c r="Q303" s="9">
        <v>291473188</v>
      </c>
      <c r="R303" s="9">
        <v>146981779</v>
      </c>
      <c r="S303" s="9">
        <f>P303+Q303+R303</f>
        <v>1152145859</v>
      </c>
      <c r="T303" s="47">
        <f>S303*E303/1000</f>
        <v>23688118.86104</v>
      </c>
      <c r="U303" s="9">
        <v>8686926276</v>
      </c>
      <c r="V303" s="10">
        <v>86.73699999999999</v>
      </c>
      <c r="W303" s="132">
        <f>S303/U303</f>
        <v>0.132629864971125</v>
      </c>
      <c r="X303" s="10">
        <v>13.263</v>
      </c>
      <c r="Y303" s="115"/>
      <c r="Z303" s="53"/>
      <c r="AA303" s="11"/>
      <c r="AB303" s="11"/>
      <c r="AC303" s="11"/>
      <c r="AD303" s="11"/>
      <c r="AE303" s="11"/>
      <c r="AF303" s="11"/>
      <c r="AG303" s="11"/>
      <c r="AH303" s="11"/>
    </row>
    <row r="304" ht="15" customHeight="1">
      <c r="A304" t="s" s="6">
        <v>202</v>
      </c>
      <c r="B304" t="s" s="6">
        <v>18</v>
      </c>
      <c r="C304" s="7">
        <v>10.36</v>
      </c>
      <c r="D304" s="7">
        <v>0</v>
      </c>
      <c r="E304" s="7">
        <v>24.04</v>
      </c>
      <c r="F304" s="7">
        <v>24.04</v>
      </c>
      <c r="G304" s="7">
        <v>24.04</v>
      </c>
      <c r="H304" s="7">
        <f>(1-W304)*C304+W304*E304</f>
        <v>14.5458327491468</v>
      </c>
      <c r="I304" s="8">
        <f>IF(H304&lt;16.28,N304,0)</f>
        <v>5054546645</v>
      </c>
      <c r="J304" s="131">
        <f>H304*N304/1000</f>
        <v>73522590.1209311</v>
      </c>
      <c r="K304" s="8">
        <f>IF(H304&lt;16.28,S304,0)</f>
        <v>2228472105</v>
      </c>
      <c r="L304" s="131">
        <f>H304*S304/1000</f>
        <v>32414982.5254691</v>
      </c>
      <c r="M304" s="8">
        <f>IF(C304=E304,0,1)</f>
        <v>1</v>
      </c>
      <c r="N304" s="9">
        <v>5054546645</v>
      </c>
      <c r="O304" s="9">
        <f>N304*C304/1000</f>
        <v>52365103.2422</v>
      </c>
      <c r="P304" s="9">
        <v>753235855</v>
      </c>
      <c r="Q304" s="9">
        <v>969160550</v>
      </c>
      <c r="R304" s="9">
        <v>506075700</v>
      </c>
      <c r="S304" s="9">
        <f>P304+Q304+R304</f>
        <v>2228472105</v>
      </c>
      <c r="T304" s="47">
        <f>S304*E304/1000</f>
        <v>53572469.4042</v>
      </c>
      <c r="U304" s="9">
        <v>7283018750</v>
      </c>
      <c r="V304" s="10">
        <v>69.40179999999999</v>
      </c>
      <c r="W304" s="132">
        <f>S304/U304</f>
        <v>0.30598192610722</v>
      </c>
      <c r="X304" s="10">
        <v>30.5982</v>
      </c>
      <c r="Y304" s="115"/>
      <c r="Z304" s="53"/>
      <c r="AA304" s="11"/>
      <c r="AB304" s="11"/>
      <c r="AC304" s="11"/>
      <c r="AD304" s="11"/>
      <c r="AE304" s="11"/>
      <c r="AF304" s="11"/>
      <c r="AG304" s="11"/>
      <c r="AH304" s="11"/>
    </row>
    <row r="305" ht="15" customHeight="1">
      <c r="A305" t="s" s="6">
        <v>204</v>
      </c>
      <c r="B305" t="s" s="6">
        <v>18</v>
      </c>
      <c r="C305" s="7">
        <v>10.22</v>
      </c>
      <c r="D305" s="7">
        <v>0</v>
      </c>
      <c r="E305" s="7">
        <v>20.39</v>
      </c>
      <c r="F305" s="7">
        <v>20.39</v>
      </c>
      <c r="G305" s="7">
        <v>20.39</v>
      </c>
      <c r="H305" s="7">
        <f>(1-W305)*C305+W305*E305</f>
        <v>11.6527066042794</v>
      </c>
      <c r="I305" s="8">
        <f>IF(H305&lt;16.28,N305,0)</f>
        <v>2322148470</v>
      </c>
      <c r="J305" s="131">
        <f>H305*N305/1000</f>
        <v>27059314.8124863</v>
      </c>
      <c r="K305" s="8">
        <f>IF(H305&lt;16.28,S305,0)</f>
        <v>380776666</v>
      </c>
      <c r="L305" s="131">
        <f>H305*S305/1000</f>
        <v>4437078.77065369</v>
      </c>
      <c r="M305" s="8">
        <f>IF(C305=E305,0,1)</f>
        <v>1</v>
      </c>
      <c r="N305" s="9">
        <v>2322148470</v>
      </c>
      <c r="O305" s="9">
        <f>N305*C305/1000</f>
        <v>23732357.3634</v>
      </c>
      <c r="P305" s="9">
        <v>273671936</v>
      </c>
      <c r="Q305" s="9">
        <v>34234880</v>
      </c>
      <c r="R305" s="9">
        <v>72869850</v>
      </c>
      <c r="S305" s="9">
        <f>P305+Q305+R305</f>
        <v>380776666</v>
      </c>
      <c r="T305" s="47">
        <f>S305*E305/1000</f>
        <v>7764036.21974</v>
      </c>
      <c r="U305" s="9">
        <v>2702925136</v>
      </c>
      <c r="V305" s="10">
        <v>85.91240000000001</v>
      </c>
      <c r="W305" s="132">
        <f>S305/U305</f>
        <v>0.14087577229886</v>
      </c>
      <c r="X305" s="10">
        <v>14.0876</v>
      </c>
      <c r="Y305" s="115"/>
      <c r="Z305" s="53"/>
      <c r="AA305" s="11"/>
      <c r="AB305" s="11"/>
      <c r="AC305" s="11"/>
      <c r="AD305" s="11"/>
      <c r="AE305" s="11"/>
      <c r="AF305" s="11"/>
      <c r="AG305" s="11"/>
      <c r="AH305" s="11"/>
    </row>
    <row r="306" ht="15" customHeight="1">
      <c r="A306" t="s" s="6">
        <v>108</v>
      </c>
      <c r="B306" t="s" s="6">
        <v>18</v>
      </c>
      <c r="C306" s="7">
        <v>10.19</v>
      </c>
      <c r="D306" s="7">
        <v>0</v>
      </c>
      <c r="E306" s="7">
        <v>16.56</v>
      </c>
      <c r="F306" s="7">
        <v>16.56</v>
      </c>
      <c r="G306" s="7">
        <v>16.56</v>
      </c>
      <c r="H306" s="7">
        <f>(1-W306)*C306+W306*E306</f>
        <v>10.8066561540485</v>
      </c>
      <c r="I306" s="8">
        <f>IF(H306&lt;16.28,N306,0)</f>
        <v>25395421181</v>
      </c>
      <c r="J306" s="131">
        <f>H306*N306/1000</f>
        <v>274439584.590307</v>
      </c>
      <c r="K306" s="8">
        <f>IF(H306&lt;16.28,S306,0)</f>
        <v>2721937568</v>
      </c>
      <c r="L306" s="131">
        <f>H306*S306/1000</f>
        <v>29415043.370163</v>
      </c>
      <c r="M306" s="8">
        <f>IF(C306=E306,0,1)</f>
        <v>1</v>
      </c>
      <c r="N306" s="9">
        <v>25395421181</v>
      </c>
      <c r="O306" s="9">
        <f>N306*C306/1000</f>
        <v>258779341.83439</v>
      </c>
      <c r="P306" s="9">
        <v>2412268798</v>
      </c>
      <c r="Q306" s="9">
        <v>21051100</v>
      </c>
      <c r="R306" s="9">
        <v>288617670</v>
      </c>
      <c r="S306" s="9">
        <f>P306+Q306+R306</f>
        <v>2721937568</v>
      </c>
      <c r="T306" s="47">
        <f>S306*E306/1000</f>
        <v>45075286.12608</v>
      </c>
      <c r="U306" s="9">
        <v>28117358749</v>
      </c>
      <c r="V306" s="10">
        <v>90.3194</v>
      </c>
      <c r="W306" s="132">
        <f>S306/U306</f>
        <v>0.09680630361828731</v>
      </c>
      <c r="X306" s="10">
        <v>9.6806</v>
      </c>
      <c r="Y306" s="115"/>
      <c r="Z306" s="53"/>
      <c r="AA306" s="11"/>
      <c r="AB306" s="11"/>
      <c r="AC306" s="11"/>
      <c r="AD306" s="11"/>
      <c r="AE306" s="11"/>
      <c r="AF306" s="11"/>
      <c r="AG306" s="11"/>
      <c r="AH306" s="11"/>
    </row>
    <row r="307" ht="15" customHeight="1">
      <c r="A307" t="s" s="6">
        <v>564</v>
      </c>
      <c r="B307" t="s" s="6">
        <v>18</v>
      </c>
      <c r="C307" s="7">
        <v>10.18</v>
      </c>
      <c r="D307" s="7">
        <v>0</v>
      </c>
      <c r="E307" s="7">
        <v>16.85</v>
      </c>
      <c r="F307" s="7">
        <v>16.85</v>
      </c>
      <c r="G307" s="7">
        <v>16.85</v>
      </c>
      <c r="H307" s="7">
        <f>(1-W307)*C307+W307*E307</f>
        <v>11.2268289370002</v>
      </c>
      <c r="I307" s="8">
        <f>IF(H307&lt;16.28,N307,0)</f>
        <v>17580229409</v>
      </c>
      <c r="J307" s="131">
        <f>H307*N307/1000</f>
        <v>197370228.248063</v>
      </c>
      <c r="K307" s="8">
        <f>IF(H307&lt;16.28,S307,0)</f>
        <v>3272796196</v>
      </c>
      <c r="L307" s="131">
        <f>H307*S307/1000</f>
        <v>36743123.038157</v>
      </c>
      <c r="M307" s="8">
        <f>IF(C307=E307,0,1)</f>
        <v>1</v>
      </c>
      <c r="N307" s="9">
        <v>17580229409</v>
      </c>
      <c r="O307" s="9">
        <f>N307*C307/1000</f>
        <v>178966735.38362</v>
      </c>
      <c r="P307" s="9">
        <v>2373619636</v>
      </c>
      <c r="Q307" s="9">
        <v>452559300</v>
      </c>
      <c r="R307" s="9">
        <v>446617260</v>
      </c>
      <c r="S307" s="9">
        <f>P307+Q307+R307</f>
        <v>3272796196</v>
      </c>
      <c r="T307" s="47">
        <f>S307*E307/1000</f>
        <v>55146615.9026</v>
      </c>
      <c r="U307" s="9">
        <v>20853025605</v>
      </c>
      <c r="V307" s="10">
        <v>84.30540000000001</v>
      </c>
      <c r="W307" s="132">
        <f>S307/U307</f>
        <v>0.156945867616221</v>
      </c>
      <c r="X307" s="10">
        <v>15.6946</v>
      </c>
      <c r="Y307" s="115"/>
      <c r="Z307" s="53"/>
      <c r="AA307" s="11"/>
      <c r="AB307" s="11"/>
      <c r="AC307" s="11"/>
      <c r="AD307" s="11"/>
      <c r="AE307" s="11"/>
      <c r="AF307" s="11"/>
      <c r="AG307" s="11"/>
      <c r="AH307" s="11"/>
    </row>
    <row r="308" ht="15" customHeight="1">
      <c r="A308" t="s" s="6">
        <v>474</v>
      </c>
      <c r="B308" t="s" s="6">
        <v>18</v>
      </c>
      <c r="C308" s="7">
        <v>10.1</v>
      </c>
      <c r="D308" s="7">
        <v>0</v>
      </c>
      <c r="E308" s="7">
        <v>21.14</v>
      </c>
      <c r="F308" s="7">
        <v>21.14</v>
      </c>
      <c r="G308" s="7">
        <v>21.14</v>
      </c>
      <c r="H308" s="7">
        <f>(1-W308)*C308+W308*E308</f>
        <v>12.0785140522745</v>
      </c>
      <c r="I308" s="8">
        <f>IF(H308&lt;16.28,N308,0)</f>
        <v>7680108448</v>
      </c>
      <c r="J308" s="131">
        <f>H308*N308/1000</f>
        <v>92764297.8121601</v>
      </c>
      <c r="K308" s="8">
        <f>IF(H308&lt;16.28,S308,0)</f>
        <v>1676899636</v>
      </c>
      <c r="L308" s="131">
        <f>H308*S308/1000</f>
        <v>20254455.81768</v>
      </c>
      <c r="M308" s="8">
        <f>IF(C308=E308,0,1)</f>
        <v>1</v>
      </c>
      <c r="N308" s="9">
        <v>7680108448</v>
      </c>
      <c r="O308" s="9">
        <f>N308*C308/1000</f>
        <v>77569095.3248</v>
      </c>
      <c r="P308" s="9">
        <v>1195893946</v>
      </c>
      <c r="Q308" s="9">
        <v>330424200</v>
      </c>
      <c r="R308" s="9">
        <v>150581490</v>
      </c>
      <c r="S308" s="9">
        <f>P308+Q308+R308</f>
        <v>1676899636</v>
      </c>
      <c r="T308" s="47">
        <f>S308*E308/1000</f>
        <v>35449658.30504</v>
      </c>
      <c r="U308" s="9">
        <v>9357008084</v>
      </c>
      <c r="V308" s="10">
        <v>82.0787</v>
      </c>
      <c r="W308" s="132">
        <f>S308/U308</f>
        <v>0.179213229372689</v>
      </c>
      <c r="X308" s="10">
        <v>17.9213</v>
      </c>
      <c r="Y308" s="115"/>
      <c r="Z308" s="53"/>
      <c r="AA308" s="11"/>
      <c r="AB308" s="11"/>
      <c r="AC308" s="11"/>
      <c r="AD308" s="11"/>
      <c r="AE308" s="11"/>
      <c r="AF308" s="11"/>
      <c r="AG308" s="11"/>
      <c r="AH308" s="11"/>
    </row>
    <row r="309" ht="15" customHeight="1">
      <c r="A309" t="s" s="6">
        <v>88</v>
      </c>
      <c r="B309" t="s" s="6">
        <v>18</v>
      </c>
      <c r="C309" s="7">
        <v>10.09</v>
      </c>
      <c r="D309" s="7">
        <v>0</v>
      </c>
      <c r="E309" s="7">
        <v>10.09</v>
      </c>
      <c r="F309" s="7">
        <v>10.09</v>
      </c>
      <c r="G309" s="7">
        <v>10.09</v>
      </c>
      <c r="H309" s="7">
        <f>(1-W309)*C309+W309*E309</f>
        <v>10.09</v>
      </c>
      <c r="I309" s="8">
        <f>IF(H309&lt;16.28,N309,0)</f>
        <v>4944027422</v>
      </c>
      <c r="J309" s="131">
        <f>H309*N309/1000</f>
        <v>49885236.68798</v>
      </c>
      <c r="K309" s="8">
        <f>IF(H309&lt;16.28,S309,0)</f>
        <v>652018198</v>
      </c>
      <c r="L309" s="131">
        <f>H309*S309/1000</f>
        <v>6578863.61782</v>
      </c>
      <c r="M309" s="8">
        <f>IF(C309=E309,0,1)</f>
        <v>0</v>
      </c>
      <c r="N309" s="9">
        <v>4944027422</v>
      </c>
      <c r="O309" s="9">
        <f>N309*C309/1000</f>
        <v>49885236.68798</v>
      </c>
      <c r="P309" s="9">
        <v>418160368</v>
      </c>
      <c r="Q309" s="9">
        <v>42498370</v>
      </c>
      <c r="R309" s="9">
        <v>191359460</v>
      </c>
      <c r="S309" s="9">
        <f>P309+Q309+R309</f>
        <v>652018198</v>
      </c>
      <c r="T309" s="47">
        <f>S309*E309/1000</f>
        <v>6578863.61782</v>
      </c>
      <c r="U309" s="9">
        <v>5596045620</v>
      </c>
      <c r="V309" s="10">
        <v>88.3486</v>
      </c>
      <c r="W309" s="132">
        <f>S309/U309</f>
        <v>0.116514096252132</v>
      </c>
      <c r="X309" s="10">
        <v>11.6514</v>
      </c>
      <c r="Y309" s="115"/>
      <c r="Z309" s="53"/>
      <c r="AA309" s="11"/>
      <c r="AB309" s="11"/>
      <c r="AC309" s="11"/>
      <c r="AD309" s="11"/>
      <c r="AE309" s="11"/>
      <c r="AF309" s="11"/>
      <c r="AG309" s="11"/>
      <c r="AH309" s="11"/>
    </row>
    <row r="310" ht="15" customHeight="1">
      <c r="A310" t="s" s="6">
        <v>96</v>
      </c>
      <c r="B310" t="s" s="6">
        <v>18</v>
      </c>
      <c r="C310" s="7">
        <v>9.949999999999999</v>
      </c>
      <c r="D310" s="7">
        <v>0</v>
      </c>
      <c r="E310" s="7">
        <v>21.63</v>
      </c>
      <c r="F310" s="7">
        <v>21.63</v>
      </c>
      <c r="G310" s="7">
        <v>21.55</v>
      </c>
      <c r="H310" s="7">
        <f>(1-W310)*C310+W310*E310</f>
        <v>12.3322969367017</v>
      </c>
      <c r="I310" s="8">
        <f>IF(H310&lt;16.28,N310,0)</f>
        <v>6806420899</v>
      </c>
      <c r="J310" s="131">
        <f>H310*N310/1000</f>
        <v>83938803.60264011</v>
      </c>
      <c r="K310" s="8">
        <f>IF(H310&lt;16.28,S310,0)</f>
        <v>1743970048</v>
      </c>
      <c r="L310" s="131">
        <f>H310*S310/1000</f>
        <v>21507156.4806499</v>
      </c>
      <c r="M310" s="8">
        <f>IF(C310=E310,0,1)</f>
        <v>1</v>
      </c>
      <c r="N310" s="9">
        <v>6806420899</v>
      </c>
      <c r="O310" s="9">
        <f>N310*C310/1000</f>
        <v>67723887.94505</v>
      </c>
      <c r="P310" s="9">
        <v>1355027648</v>
      </c>
      <c r="Q310" s="9">
        <v>270382200</v>
      </c>
      <c r="R310" s="9">
        <v>118560200</v>
      </c>
      <c r="S310" s="9">
        <f>P310+Q310+R310</f>
        <v>1743970048</v>
      </c>
      <c r="T310" s="47">
        <f>S310*E310/1000</f>
        <v>37722072.13824</v>
      </c>
      <c r="U310" s="9">
        <v>8550390947</v>
      </c>
      <c r="V310" s="10">
        <v>79.6036</v>
      </c>
      <c r="W310" s="132">
        <f>S310/U310</f>
        <v>0.2039637788272</v>
      </c>
      <c r="X310" s="10">
        <v>20.3964</v>
      </c>
      <c r="Y310" s="115"/>
      <c r="Z310" s="53"/>
      <c r="AA310" s="11"/>
      <c r="AB310" s="11"/>
      <c r="AC310" s="11"/>
      <c r="AD310" s="11"/>
      <c r="AE310" s="11"/>
      <c r="AF310" s="11"/>
      <c r="AG310" s="11"/>
      <c r="AH310" s="11"/>
    </row>
    <row r="311" ht="15" customHeight="1">
      <c r="A311" t="s" s="6">
        <v>112</v>
      </c>
      <c r="B311" t="s" s="6">
        <v>18</v>
      </c>
      <c r="C311" s="7">
        <v>9.949999999999999</v>
      </c>
      <c r="D311" s="7">
        <v>0</v>
      </c>
      <c r="E311" s="7">
        <v>26.64</v>
      </c>
      <c r="F311" s="7">
        <v>26.64</v>
      </c>
      <c r="G311" s="7">
        <v>26.64</v>
      </c>
      <c r="H311" s="7">
        <f>(1-W311)*C311+W311*E311</f>
        <v>16.3268533068737</v>
      </c>
      <c r="I311" s="8">
        <f>IF(H311&lt;16.28,N311,0)</f>
        <v>0</v>
      </c>
      <c r="J311" s="131">
        <f>H311*N311/1000</f>
        <v>80207204.2881587</v>
      </c>
      <c r="K311" s="8">
        <f>IF(H311&lt;16.28,S311,0)</f>
        <v>0</v>
      </c>
      <c r="L311" s="131">
        <f>H311*S311/1000</f>
        <v>49593939.7663113</v>
      </c>
      <c r="M311" s="8">
        <f>IF(C311=E311,0,1)</f>
        <v>1</v>
      </c>
      <c r="N311" s="9">
        <v>4912594165</v>
      </c>
      <c r="O311" s="9">
        <f>N311*C311/1000</f>
        <v>48880311.94175</v>
      </c>
      <c r="P311" s="9">
        <v>2619450965</v>
      </c>
      <c r="Q311" s="9">
        <v>204767488</v>
      </c>
      <c r="R311" s="9">
        <v>213350320</v>
      </c>
      <c r="S311" s="9">
        <f>P311+Q311+R311</f>
        <v>3037568773</v>
      </c>
      <c r="T311" s="47">
        <f>S311*E311/1000</f>
        <v>80920832.11272</v>
      </c>
      <c r="U311" s="9">
        <v>7950162938</v>
      </c>
      <c r="V311" s="10">
        <v>61.7924</v>
      </c>
      <c r="W311" s="132">
        <f>S311/U311</f>
        <v>0.382076291604176</v>
      </c>
      <c r="X311" s="10">
        <v>38.2076</v>
      </c>
      <c r="Y311" s="115"/>
      <c r="Z311" s="53"/>
      <c r="AA311" s="11"/>
      <c r="AB311" s="11"/>
      <c r="AC311" s="11"/>
      <c r="AD311" s="11"/>
      <c r="AE311" s="11"/>
      <c r="AF311" s="11"/>
      <c r="AG311" s="11"/>
      <c r="AH311" s="11"/>
    </row>
    <row r="312" ht="15" customHeight="1">
      <c r="A312" t="s" s="6">
        <v>520</v>
      </c>
      <c r="B312" t="s" s="6">
        <v>18</v>
      </c>
      <c r="C312" s="7">
        <v>9.82</v>
      </c>
      <c r="D312" s="7">
        <v>0</v>
      </c>
      <c r="E312" s="7">
        <v>9.82</v>
      </c>
      <c r="F312" s="7">
        <v>9.82</v>
      </c>
      <c r="G312" s="7">
        <v>9.82</v>
      </c>
      <c r="H312" s="7">
        <f>(1-W312)*C312+W312*E312</f>
        <v>9.82</v>
      </c>
      <c r="I312" s="8">
        <f>IF(H312&lt;16.28,N312,0)</f>
        <v>2470634980</v>
      </c>
      <c r="J312" s="131">
        <f>H312*N312/1000</f>
        <v>24261635.5036</v>
      </c>
      <c r="K312" s="8">
        <f>IF(H312&lt;16.28,S312,0)</f>
        <v>136500776</v>
      </c>
      <c r="L312" s="131">
        <f>H312*S312/1000</f>
        <v>1340437.62032</v>
      </c>
      <c r="M312" s="8">
        <f>IF(C312=E312,0,1)</f>
        <v>0</v>
      </c>
      <c r="N312" s="9">
        <v>2470634980</v>
      </c>
      <c r="O312" s="9">
        <f>N312*C312/1000</f>
        <v>24261635.5036</v>
      </c>
      <c r="P312" s="9">
        <v>105802920</v>
      </c>
      <c r="Q312" s="9">
        <v>5872300</v>
      </c>
      <c r="R312" s="9">
        <v>24825556</v>
      </c>
      <c r="S312" s="9">
        <f>P312+Q312+R312</f>
        <v>136500776</v>
      </c>
      <c r="T312" s="47">
        <f>S312*E312/1000</f>
        <v>1340437.62032</v>
      </c>
      <c r="U312" s="9">
        <v>2607135756</v>
      </c>
      <c r="V312" s="10">
        <v>94.76430000000001</v>
      </c>
      <c r="W312" s="132">
        <f>S312/U312</f>
        <v>0.052356604632444</v>
      </c>
      <c r="X312" s="10">
        <v>5.2357</v>
      </c>
      <c r="Y312" s="115"/>
      <c r="Z312" s="53"/>
      <c r="AA312" s="11"/>
      <c r="AB312" s="11"/>
      <c r="AC312" s="11"/>
      <c r="AD312" s="11"/>
      <c r="AE312" s="11"/>
      <c r="AF312" s="11"/>
      <c r="AG312" s="11"/>
      <c r="AH312" s="11"/>
    </row>
    <row r="313" ht="15" customHeight="1">
      <c r="A313" t="s" s="6">
        <v>408</v>
      </c>
      <c r="B313" t="s" s="6">
        <v>18</v>
      </c>
      <c r="C313" s="7">
        <v>9.789999999999999</v>
      </c>
      <c r="D313" s="7">
        <v>0</v>
      </c>
      <c r="E313" s="7">
        <v>9.789999999999999</v>
      </c>
      <c r="F313" s="7">
        <v>9.789999999999999</v>
      </c>
      <c r="G313" s="7">
        <v>9.789999999999999</v>
      </c>
      <c r="H313" s="7">
        <f>(1-W313)*C313+W313*E313</f>
        <v>9.789999999999999</v>
      </c>
      <c r="I313" s="8">
        <f>IF(H313&lt;16.28,N313,0)</f>
        <v>1096201870</v>
      </c>
      <c r="J313" s="131">
        <f>H313*N313/1000</f>
        <v>10731816.3073</v>
      </c>
      <c r="K313" s="8">
        <f>IF(H313&lt;16.28,S313,0)</f>
        <v>45888071</v>
      </c>
      <c r="L313" s="131">
        <f>H313*S313/1000</f>
        <v>449244.21509</v>
      </c>
      <c r="M313" s="8">
        <f>IF(C313=E313,0,1)</f>
        <v>0</v>
      </c>
      <c r="N313" s="9">
        <v>1096201870</v>
      </c>
      <c r="O313" s="9">
        <f>N313*C313/1000</f>
        <v>10731816.3073</v>
      </c>
      <c r="P313" s="9">
        <v>15512821</v>
      </c>
      <c r="Q313" s="9">
        <v>452600</v>
      </c>
      <c r="R313" s="9">
        <v>29922650</v>
      </c>
      <c r="S313" s="9">
        <f>P313+Q313+R313</f>
        <v>45888071</v>
      </c>
      <c r="T313" s="47">
        <f>S313*E313/1000</f>
        <v>449244.21509</v>
      </c>
      <c r="U313" s="9">
        <v>1142089941</v>
      </c>
      <c r="V313" s="10">
        <v>95.9821</v>
      </c>
      <c r="W313" s="132">
        <f>S313/U313</f>
        <v>0.0401790343760676</v>
      </c>
      <c r="X313" s="10">
        <v>4.0179</v>
      </c>
      <c r="Y313" s="115"/>
      <c r="Z313" s="53"/>
      <c r="AA313" s="11"/>
      <c r="AB313" s="11"/>
      <c r="AC313" s="11"/>
      <c r="AD313" s="11"/>
      <c r="AE313" s="11"/>
      <c r="AF313" s="11"/>
      <c r="AG313" s="11"/>
      <c r="AH313" s="11"/>
    </row>
    <row r="314" ht="15" customHeight="1">
      <c r="A314" t="s" s="6">
        <v>426</v>
      </c>
      <c r="B314" t="s" s="6">
        <v>18</v>
      </c>
      <c r="C314" s="7">
        <v>9.73</v>
      </c>
      <c r="D314" s="7">
        <v>0</v>
      </c>
      <c r="E314" s="7">
        <v>9.73</v>
      </c>
      <c r="F314" s="7">
        <v>9.73</v>
      </c>
      <c r="G314" s="7">
        <v>9.73</v>
      </c>
      <c r="H314" s="7">
        <f>(1-W314)*C314+W314*E314</f>
        <v>9.73</v>
      </c>
      <c r="I314" s="8">
        <f>IF(H314&lt;16.28,N314,0)</f>
        <v>1822760398</v>
      </c>
      <c r="J314" s="131">
        <f>H314*N314/1000</f>
        <v>17735458.67254</v>
      </c>
      <c r="K314" s="8">
        <f>IF(H314&lt;16.28,S314,0)</f>
        <v>90399929</v>
      </c>
      <c r="L314" s="131">
        <f>H314*S314/1000</f>
        <v>879591.30917</v>
      </c>
      <c r="M314" s="8">
        <f>IF(C314=E314,0,1)</f>
        <v>0</v>
      </c>
      <c r="N314" s="9">
        <v>1822760398</v>
      </c>
      <c r="O314" s="9">
        <f>N314*C314/1000</f>
        <v>17735458.67254</v>
      </c>
      <c r="P314" s="9">
        <v>50819943</v>
      </c>
      <c r="Q314" s="9">
        <v>3493000</v>
      </c>
      <c r="R314" s="9">
        <v>36086986</v>
      </c>
      <c r="S314" s="9">
        <f>P314+Q314+R314</f>
        <v>90399929</v>
      </c>
      <c r="T314" s="47">
        <f>S314*E314/1000</f>
        <v>879591.30917</v>
      </c>
      <c r="U314" s="9">
        <v>1913160327</v>
      </c>
      <c r="V314" s="10">
        <v>95.2748</v>
      </c>
      <c r="W314" s="132">
        <f>S314/U314</f>
        <v>0.0472516222107506</v>
      </c>
      <c r="X314" s="10">
        <v>4.7252</v>
      </c>
      <c r="Y314" s="115"/>
      <c r="Z314" s="53"/>
      <c r="AA314" s="11"/>
      <c r="AB314" s="11"/>
      <c r="AC314" s="11"/>
      <c r="AD314" s="11"/>
      <c r="AE314" s="11"/>
      <c r="AF314" s="11"/>
      <c r="AG314" s="11"/>
      <c r="AH314" s="11"/>
    </row>
    <row r="315" ht="15" customHeight="1">
      <c r="A315" t="s" s="6">
        <v>160</v>
      </c>
      <c r="B315" t="s" s="6">
        <v>18</v>
      </c>
      <c r="C315" s="7">
        <v>9.470000000000001</v>
      </c>
      <c r="D315" s="7">
        <v>0</v>
      </c>
      <c r="E315" s="7">
        <v>17.48</v>
      </c>
      <c r="F315" s="7">
        <v>17.48</v>
      </c>
      <c r="G315" s="7">
        <v>17.41</v>
      </c>
      <c r="H315" s="7">
        <f>(1-W315)*C315+W315*E315</f>
        <v>10.6923253710813</v>
      </c>
      <c r="I315" s="8">
        <f>IF(H315&lt;16.28,N315,0)</f>
        <v>5544025674</v>
      </c>
      <c r="J315" s="131">
        <f>H315*N315/1000</f>
        <v>59278526.3720363</v>
      </c>
      <c r="K315" s="8">
        <f>IF(H315&lt;16.28,S315,0)</f>
        <v>998368898</v>
      </c>
      <c r="L315" s="131">
        <f>H315*S315/1000</f>
        <v>10674885.0977839</v>
      </c>
      <c r="M315" s="8">
        <f>IF(C315=E315,0,1)</f>
        <v>1</v>
      </c>
      <c r="N315" s="9">
        <v>5544025674</v>
      </c>
      <c r="O315" s="9">
        <f>N315*C315/1000</f>
        <v>52501923.13278</v>
      </c>
      <c r="P315" s="9">
        <v>666196383</v>
      </c>
      <c r="Q315" s="9">
        <v>81902875</v>
      </c>
      <c r="R315" s="9">
        <v>250269640</v>
      </c>
      <c r="S315" s="9">
        <f>P315+Q315+R315</f>
        <v>998368898</v>
      </c>
      <c r="T315" s="47">
        <f>S315*E315/1000</f>
        <v>17451488.33704</v>
      </c>
      <c r="U315" s="9">
        <v>6542394572</v>
      </c>
      <c r="V315" s="10">
        <v>84.73999999999999</v>
      </c>
      <c r="W315" s="132">
        <f>S315/U315</f>
        <v>0.152599921483305</v>
      </c>
      <c r="X315" s="10">
        <v>15.26</v>
      </c>
      <c r="Y315" s="115"/>
      <c r="Z315" s="53"/>
      <c r="AA315" s="11"/>
      <c r="AB315" s="11"/>
      <c r="AC315" s="11"/>
      <c r="AD315" s="11"/>
      <c r="AE315" s="11"/>
      <c r="AF315" s="11"/>
      <c r="AG315" s="11"/>
      <c r="AH315" s="11"/>
    </row>
    <row r="316" ht="15" customHeight="1">
      <c r="A316" t="s" s="6">
        <v>582</v>
      </c>
      <c r="B316" t="s" s="6">
        <v>18</v>
      </c>
      <c r="C316" s="7">
        <v>9.380000000000001</v>
      </c>
      <c r="D316" s="7">
        <v>0</v>
      </c>
      <c r="E316" s="7">
        <v>9.380000000000001</v>
      </c>
      <c r="F316" s="7">
        <v>9.380000000000001</v>
      </c>
      <c r="G316" s="7">
        <v>9.380000000000001</v>
      </c>
      <c r="H316" s="7">
        <f>(1-W316)*C316+W316*E316</f>
        <v>9.380000000000001</v>
      </c>
      <c r="I316" s="8">
        <f>IF(H316&lt;16.28,N316,0)</f>
        <v>883535320</v>
      </c>
      <c r="J316" s="131">
        <f>H316*N316/1000</f>
        <v>8287561.3016</v>
      </c>
      <c r="K316" s="8">
        <f>IF(H316&lt;16.28,S316,0)</f>
        <v>106750282</v>
      </c>
      <c r="L316" s="131">
        <f>H316*S316/1000</f>
        <v>1001317.64516</v>
      </c>
      <c r="M316" s="8">
        <f>IF(C316=E316,0,1)</f>
        <v>0</v>
      </c>
      <c r="N316" s="9">
        <v>883535320</v>
      </c>
      <c r="O316" s="9">
        <f>N316*C316/1000</f>
        <v>8287561.3016</v>
      </c>
      <c r="P316" s="9">
        <v>54555000</v>
      </c>
      <c r="Q316" s="9">
        <v>5155400</v>
      </c>
      <c r="R316" s="9">
        <v>47039882</v>
      </c>
      <c r="S316" s="9">
        <f>P316+Q316+R316</f>
        <v>106750282</v>
      </c>
      <c r="T316" s="47">
        <f>S316*E316/1000</f>
        <v>1001317.64516</v>
      </c>
      <c r="U316" s="9">
        <v>990285602</v>
      </c>
      <c r="V316" s="10">
        <v>89.22029999999999</v>
      </c>
      <c r="W316" s="132">
        <f>S316/U316</f>
        <v>0.107797469522333</v>
      </c>
      <c r="X316" s="10">
        <v>10.7797</v>
      </c>
      <c r="Y316" s="115"/>
      <c r="Z316" s="53"/>
      <c r="AA316" s="11"/>
      <c r="AB316" s="11"/>
      <c r="AC316" s="11"/>
      <c r="AD316" s="11"/>
      <c r="AE316" s="11"/>
      <c r="AF316" s="11"/>
      <c r="AG316" s="11"/>
      <c r="AH316" s="11"/>
    </row>
    <row r="317" ht="15" customHeight="1">
      <c r="A317" t="s" s="6">
        <v>710</v>
      </c>
      <c r="B317" t="s" s="6">
        <v>18</v>
      </c>
      <c r="C317" s="7">
        <v>9.34</v>
      </c>
      <c r="D317" s="7">
        <v>0</v>
      </c>
      <c r="E317" s="7">
        <v>22.77</v>
      </c>
      <c r="F317" s="7">
        <v>22.77</v>
      </c>
      <c r="G317" s="7">
        <v>22.77</v>
      </c>
      <c r="H317" s="7">
        <f>(1-W317)*C317+W317*E317</f>
        <v>13.0107490813373</v>
      </c>
      <c r="I317" s="8">
        <f>IF(H317&lt;16.28,N317,0)</f>
        <v>6856713656</v>
      </c>
      <c r="J317" s="131">
        <f>H317*N317/1000</f>
        <v>89210980.90079489</v>
      </c>
      <c r="K317" s="8">
        <f>IF(H317&lt;16.28,S317,0)</f>
        <v>2579017136</v>
      </c>
      <c r="L317" s="131">
        <f>H317*S317/1000</f>
        <v>33554944.8329652</v>
      </c>
      <c r="M317" s="8">
        <f>IF(C317=E317,0,1)</f>
        <v>1</v>
      </c>
      <c r="N317" s="9">
        <v>6856713656</v>
      </c>
      <c r="O317" s="9">
        <f>N317*C317/1000</f>
        <v>64041705.54704</v>
      </c>
      <c r="P317" s="9">
        <v>1087617097</v>
      </c>
      <c r="Q317" s="9">
        <v>994906189</v>
      </c>
      <c r="R317" s="9">
        <v>496493850</v>
      </c>
      <c r="S317" s="9">
        <f>P317+Q317+R317</f>
        <v>2579017136</v>
      </c>
      <c r="T317" s="47">
        <f>S317*E317/1000</f>
        <v>58724220.18672</v>
      </c>
      <c r="U317" s="9">
        <v>9435730792</v>
      </c>
      <c r="V317" s="10">
        <v>72.6675</v>
      </c>
      <c r="W317" s="132">
        <f>S317/U317</f>
        <v>0.273324577910446</v>
      </c>
      <c r="X317" s="10">
        <v>27.3325</v>
      </c>
      <c r="Y317" s="115"/>
      <c r="Z317" s="53"/>
      <c r="AA317" s="11"/>
      <c r="AB317" s="11"/>
      <c r="AC317" s="11"/>
      <c r="AD317" s="11"/>
      <c r="AE317" s="11"/>
      <c r="AF317" s="11"/>
      <c r="AG317" s="11"/>
      <c r="AH317" s="11"/>
    </row>
    <row r="318" ht="15" customHeight="1">
      <c r="A318" t="s" s="6">
        <v>422</v>
      </c>
      <c r="B318" t="s" s="6">
        <v>18</v>
      </c>
      <c r="C318" s="7">
        <v>9.300000000000001</v>
      </c>
      <c r="D318" s="7">
        <v>0</v>
      </c>
      <c r="E318" s="7">
        <v>9.300000000000001</v>
      </c>
      <c r="F318" s="7">
        <v>9.300000000000001</v>
      </c>
      <c r="G318" s="7">
        <v>9.300000000000001</v>
      </c>
      <c r="H318" s="7">
        <f>(1-W318)*C318+W318*E318</f>
        <v>9.300000000000001</v>
      </c>
      <c r="I318" s="8">
        <f>IF(H318&lt;16.28,N318,0)</f>
        <v>555656161</v>
      </c>
      <c r="J318" s="131">
        <f>H318*N318/1000</f>
        <v>5167602.2973</v>
      </c>
      <c r="K318" s="8">
        <f>IF(H318&lt;16.28,S318,0)</f>
        <v>31816639</v>
      </c>
      <c r="L318" s="131">
        <f>H318*S318/1000</f>
        <v>295894.7427</v>
      </c>
      <c r="M318" s="8">
        <f>IF(C318=E318,0,1)</f>
        <v>0</v>
      </c>
      <c r="N318" s="9">
        <v>555656161</v>
      </c>
      <c r="O318" s="9">
        <f>N318*C318/1000</f>
        <v>5167602.2973</v>
      </c>
      <c r="P318" s="9">
        <v>21246719</v>
      </c>
      <c r="Q318" s="9">
        <v>2589830</v>
      </c>
      <c r="R318" s="9">
        <v>7980090</v>
      </c>
      <c r="S318" s="9">
        <f>P318+Q318+R318</f>
        <v>31816639</v>
      </c>
      <c r="T318" s="47">
        <f>S318*E318/1000</f>
        <v>295894.7427</v>
      </c>
      <c r="U318" s="9">
        <v>587472800</v>
      </c>
      <c r="V318" s="10">
        <v>94.5842</v>
      </c>
      <c r="W318" s="132">
        <f>S318/U318</f>
        <v>0.0541584886993917</v>
      </c>
      <c r="X318" s="10">
        <v>5.4158</v>
      </c>
      <c r="Y318" s="115"/>
      <c r="Z318" s="53"/>
      <c r="AA318" s="11"/>
      <c r="AB318" s="11"/>
      <c r="AC318" s="11"/>
      <c r="AD318" s="11"/>
      <c r="AE318" s="11"/>
      <c r="AF318" s="11"/>
      <c r="AG318" s="11"/>
      <c r="AH318" s="11"/>
    </row>
    <row r="319" ht="15" customHeight="1">
      <c r="A319" t="s" s="6">
        <v>718</v>
      </c>
      <c r="B319" t="s" s="6">
        <v>18</v>
      </c>
      <c r="C319" s="7">
        <v>9.18</v>
      </c>
      <c r="D319" s="7">
        <v>0</v>
      </c>
      <c r="E319" s="7">
        <v>9.18</v>
      </c>
      <c r="F319" s="7">
        <v>9.18</v>
      </c>
      <c r="G319" s="7">
        <v>9.18</v>
      </c>
      <c r="H319" s="7">
        <f>(1-W319)*C319+W319*E319</f>
        <v>9.18</v>
      </c>
      <c r="I319" s="8">
        <f>IF(H319&lt;16.28,N319,0)</f>
        <v>6888489908</v>
      </c>
      <c r="J319" s="131">
        <f>H319*N319/1000</f>
        <v>63236337.35544</v>
      </c>
      <c r="K319" s="8">
        <f>IF(H319&lt;16.28,S319,0)</f>
        <v>659053867</v>
      </c>
      <c r="L319" s="131">
        <f>H319*S319/1000</f>
        <v>6050114.49906</v>
      </c>
      <c r="M319" s="8">
        <f>IF(C319=E319,0,1)</f>
        <v>0</v>
      </c>
      <c r="N319" s="9">
        <v>6888489908</v>
      </c>
      <c r="O319" s="9">
        <f>N319*C319/1000</f>
        <v>63236337.35544</v>
      </c>
      <c r="P319" s="9">
        <v>411514367</v>
      </c>
      <c r="Q319" s="9">
        <v>33013200</v>
      </c>
      <c r="R319" s="9">
        <v>214526300</v>
      </c>
      <c r="S319" s="9">
        <f>P319+Q319+R319</f>
        <v>659053867</v>
      </c>
      <c r="T319" s="47">
        <f>S319*E319/1000</f>
        <v>6050114.49906</v>
      </c>
      <c r="U319" s="9">
        <v>7547543775</v>
      </c>
      <c r="V319" s="10">
        <v>91.268</v>
      </c>
      <c r="W319" s="132">
        <f>S319/U319</f>
        <v>0.08732031063973519</v>
      </c>
      <c r="X319" s="10">
        <v>8.731999999999999</v>
      </c>
      <c r="Y319" s="115"/>
      <c r="Z319" s="53"/>
      <c r="AA319" s="11"/>
      <c r="AB319" s="11"/>
      <c r="AC319" s="11"/>
      <c r="AD319" s="11"/>
      <c r="AE319" s="11"/>
      <c r="AF319" s="11"/>
      <c r="AG319" s="11"/>
      <c r="AH319" s="11"/>
    </row>
    <row r="320" ht="15" customHeight="1">
      <c r="A320" t="s" s="6">
        <v>368</v>
      </c>
      <c r="B320" t="s" s="6">
        <v>18</v>
      </c>
      <c r="C320" s="7">
        <v>9.01</v>
      </c>
      <c r="D320" s="7">
        <v>0</v>
      </c>
      <c r="E320" s="7">
        <v>17.23</v>
      </c>
      <c r="F320" s="7">
        <v>17.23</v>
      </c>
      <c r="G320" s="7">
        <v>17.23</v>
      </c>
      <c r="H320" s="7">
        <f>(1-W320)*C320+W320*E320</f>
        <v>9.84819070215638</v>
      </c>
      <c r="I320" s="8">
        <f>IF(H320&lt;16.28,N320,0)</f>
        <v>11690697675</v>
      </c>
      <c r="J320" s="131">
        <f>H320*N320/1000</f>
        <v>115132220.144656</v>
      </c>
      <c r="K320" s="8">
        <f>IF(H320&lt;16.28,S320,0)</f>
        <v>1327456955</v>
      </c>
      <c r="L320" s="131">
        <f>H320*S320/1000</f>
        <v>13073049.2417438</v>
      </c>
      <c r="M320" s="8">
        <f>IF(C320=E320,0,1)</f>
        <v>1</v>
      </c>
      <c r="N320" s="9">
        <v>11690697675</v>
      </c>
      <c r="O320" s="9">
        <f>N320*C320/1000</f>
        <v>105333186.05175</v>
      </c>
      <c r="P320" s="9">
        <v>964578525</v>
      </c>
      <c r="Q320" s="9">
        <v>132454200</v>
      </c>
      <c r="R320" s="9">
        <v>230424230</v>
      </c>
      <c r="S320" s="9">
        <f>P320+Q320+R320</f>
        <v>1327456955</v>
      </c>
      <c r="T320" s="47">
        <f>S320*E320/1000</f>
        <v>22872083.33465</v>
      </c>
      <c r="U320" s="9">
        <v>13018154630</v>
      </c>
      <c r="V320" s="10">
        <v>89.803</v>
      </c>
      <c r="W320" s="132">
        <f>S320/U320</f>
        <v>0.10196967179518</v>
      </c>
      <c r="X320" s="10">
        <v>10.197</v>
      </c>
      <c r="Y320" s="115"/>
      <c r="Z320" s="53"/>
      <c r="AA320" s="11"/>
      <c r="AB320" s="11"/>
      <c r="AC320" s="11"/>
      <c r="AD320" s="11"/>
      <c r="AE320" s="11"/>
      <c r="AF320" s="11"/>
      <c r="AG320" s="11"/>
      <c r="AH320" s="11"/>
    </row>
    <row r="321" ht="15" customHeight="1">
      <c r="A321" t="s" s="6">
        <v>610</v>
      </c>
      <c r="B321" t="s" s="6">
        <v>18</v>
      </c>
      <c r="C321" s="7">
        <v>9</v>
      </c>
      <c r="D321" s="7">
        <v>0</v>
      </c>
      <c r="E321" s="7">
        <v>9</v>
      </c>
      <c r="F321" s="7">
        <v>9</v>
      </c>
      <c r="G321" s="7">
        <v>9</v>
      </c>
      <c r="H321" s="7">
        <f>(1-W321)*C321+W321*E321</f>
        <v>9</v>
      </c>
      <c r="I321" s="8">
        <f>IF(H321&lt;16.28,N321,0)</f>
        <v>182147594</v>
      </c>
      <c r="J321" s="131">
        <f>H321*N321/1000</f>
        <v>1639328.346</v>
      </c>
      <c r="K321" s="8">
        <f>IF(H321&lt;16.28,S321,0)</f>
        <v>27843302</v>
      </c>
      <c r="L321" s="131">
        <f>H321*S321/1000</f>
        <v>250589.718</v>
      </c>
      <c r="M321" s="8">
        <f>IF(C321=E321,0,1)</f>
        <v>0</v>
      </c>
      <c r="N321" s="9">
        <v>182147594</v>
      </c>
      <c r="O321" s="9">
        <f>N321*C321/1000</f>
        <v>1639328.346</v>
      </c>
      <c r="P321" s="9">
        <v>5758732</v>
      </c>
      <c r="Q321" s="9">
        <v>2741900</v>
      </c>
      <c r="R321" s="9">
        <v>19342670</v>
      </c>
      <c r="S321" s="9">
        <f>P321+Q321+R321</f>
        <v>27843302</v>
      </c>
      <c r="T321" s="47">
        <f>S321*E321/1000</f>
        <v>250589.718</v>
      </c>
      <c r="U321" s="9">
        <v>209990896</v>
      </c>
      <c r="V321" s="10">
        <v>86.7407</v>
      </c>
      <c r="W321" s="132">
        <f>S321/U321</f>
        <v>0.132592900598891</v>
      </c>
      <c r="X321" s="10">
        <v>13.2593</v>
      </c>
      <c r="Y321" s="115"/>
      <c r="Z321" s="53"/>
      <c r="AA321" s="11"/>
      <c r="AB321" s="11"/>
      <c r="AC321" s="11"/>
      <c r="AD321" s="11"/>
      <c r="AE321" s="11"/>
      <c r="AF321" s="11"/>
      <c r="AG321" s="11"/>
      <c r="AH321" s="11"/>
    </row>
    <row r="322" ht="15" customHeight="1">
      <c r="A322" t="s" s="6">
        <v>212</v>
      </c>
      <c r="B322" t="s" s="6">
        <v>18</v>
      </c>
      <c r="C322" s="7">
        <v>8.82</v>
      </c>
      <c r="D322" s="7">
        <v>0</v>
      </c>
      <c r="E322" s="7">
        <v>20.12</v>
      </c>
      <c r="F322" s="7">
        <v>20.12</v>
      </c>
      <c r="G322" s="7">
        <v>20.12</v>
      </c>
      <c r="H322" s="7">
        <f>(1-W322)*C322+W322*E322</f>
        <v>16.0965304526079</v>
      </c>
      <c r="I322" s="8">
        <f>IF(H322&lt;16.28,N322,0)</f>
        <v>64778094</v>
      </c>
      <c r="J322" s="131">
        <f>H322*N322/1000</f>
        <v>1042702.5627329</v>
      </c>
      <c r="K322" s="8">
        <f>IF(H322&lt;16.28,S322,0)</f>
        <v>117152564</v>
      </c>
      <c r="L322" s="131">
        <f>H322*S322/1000</f>
        <v>1885749.8140271</v>
      </c>
      <c r="M322" s="8">
        <f>IF(C322=E322,0,1)</f>
        <v>1</v>
      </c>
      <c r="N322" s="9">
        <v>64778094</v>
      </c>
      <c r="O322" s="9">
        <f>N322*C322/1000</f>
        <v>571342.78908</v>
      </c>
      <c r="P322" s="9">
        <v>1228324</v>
      </c>
      <c r="Q322" s="9">
        <v>105901800</v>
      </c>
      <c r="R322" s="9">
        <v>10022440</v>
      </c>
      <c r="S322" s="9">
        <f>P322+Q322+R322</f>
        <v>117152564</v>
      </c>
      <c r="T322" s="47">
        <f>S322*E322/1000</f>
        <v>2357109.58768</v>
      </c>
      <c r="U322" s="9">
        <v>181930658</v>
      </c>
      <c r="V322" s="10">
        <v>35.6059</v>
      </c>
      <c r="W322" s="132">
        <f>S322/U322</f>
        <v>0.643940748018402</v>
      </c>
      <c r="X322" s="10">
        <v>64.39409999999999</v>
      </c>
      <c r="Y322" s="115"/>
      <c r="Z322" s="53"/>
      <c r="AA322" s="11"/>
      <c r="AB322" s="11"/>
      <c r="AC322" s="11"/>
      <c r="AD322" s="11"/>
      <c r="AE322" s="11"/>
      <c r="AF322" s="11"/>
      <c r="AG322" s="11"/>
      <c r="AH322" s="11"/>
    </row>
    <row r="323" ht="15" customHeight="1">
      <c r="A323" t="s" s="6">
        <v>608</v>
      </c>
      <c r="B323" t="s" s="6">
        <v>18</v>
      </c>
      <c r="C323" s="7">
        <v>8.699999999999999</v>
      </c>
      <c r="D323" s="7">
        <v>0</v>
      </c>
      <c r="E323" s="7">
        <v>8.119999999999999</v>
      </c>
      <c r="F323" s="7">
        <v>8.119999999999999</v>
      </c>
      <c r="G323" s="7">
        <v>8.119999999999999</v>
      </c>
      <c r="H323" s="7">
        <f>(1-W323)*C323+W323*E323</f>
        <v>8.64182257245284</v>
      </c>
      <c r="I323" s="8">
        <f>IF(H323&lt;16.28,N323,0)</f>
        <v>3075197958</v>
      </c>
      <c r="J323" s="131">
        <f>H323*N323/1000</f>
        <v>26575315.1282053</v>
      </c>
      <c r="K323" s="8">
        <f>IF(H323&lt;16.28,S323,0)</f>
        <v>342850455</v>
      </c>
      <c r="L323" s="131">
        <f>H323*S323/1000</f>
        <v>2962852.80099473</v>
      </c>
      <c r="M323" s="8">
        <f>IF(C323=E323,0,1)</f>
        <v>1</v>
      </c>
      <c r="N323" s="9">
        <v>3075197958</v>
      </c>
      <c r="O323" s="9">
        <f>N323*C323/1000</f>
        <v>26754222.2346</v>
      </c>
      <c r="P323" s="9">
        <v>258350823</v>
      </c>
      <c r="Q323" s="9">
        <v>5248100</v>
      </c>
      <c r="R323" s="9">
        <v>79251532</v>
      </c>
      <c r="S323" s="9">
        <f>P323+Q323+R323</f>
        <v>342850455</v>
      </c>
      <c r="T323" s="47">
        <f>S323*E323/1000</f>
        <v>2783945.6946</v>
      </c>
      <c r="U323" s="9">
        <v>3418048413</v>
      </c>
      <c r="V323" s="10">
        <v>89.96939999999999</v>
      </c>
      <c r="W323" s="132">
        <f>S323/U323</f>
        <v>0.100305909564073</v>
      </c>
      <c r="X323" s="10">
        <v>10.0306</v>
      </c>
      <c r="Y323" s="115"/>
      <c r="Z323" s="53"/>
      <c r="AA323" s="11"/>
      <c r="AB323" s="11"/>
      <c r="AC323" s="11"/>
      <c r="AD323" s="11"/>
      <c r="AE323" s="11"/>
      <c r="AF323" s="11"/>
      <c r="AG323" s="11"/>
      <c r="AH323" s="11"/>
    </row>
    <row r="324" ht="15" customHeight="1">
      <c r="A324" t="s" s="6">
        <v>56</v>
      </c>
      <c r="B324" t="s" s="6">
        <v>18</v>
      </c>
      <c r="C324" s="7">
        <v>8.640000000000001</v>
      </c>
      <c r="D324" s="7">
        <v>0</v>
      </c>
      <c r="E324" s="7">
        <v>7.85</v>
      </c>
      <c r="F324" s="7">
        <v>7.85</v>
      </c>
      <c r="G324" s="7">
        <v>7.85</v>
      </c>
      <c r="H324" s="7">
        <f>(1-W324)*C324+W324*E324</f>
        <v>8.545030242859101</v>
      </c>
      <c r="I324" s="8">
        <f>IF(H324&lt;16.28,N324,0)</f>
        <v>15277026292</v>
      </c>
      <c r="J324" s="131">
        <f>H324*N324/1000</f>
        <v>130542651.686094</v>
      </c>
      <c r="K324" s="8">
        <f>IF(H324&lt;16.28,S324,0)</f>
        <v>2087471001</v>
      </c>
      <c r="L324" s="131">
        <f>H324*S324/1000</f>
        <v>17837502.8346364</v>
      </c>
      <c r="M324" s="8">
        <f>IF(C324=E324,0,1)</f>
        <v>1</v>
      </c>
      <c r="N324" s="9">
        <v>15277026292</v>
      </c>
      <c r="O324" s="9">
        <f>N324*C324/1000</f>
        <v>131993507.16288</v>
      </c>
      <c r="P324" s="9">
        <v>1637507131</v>
      </c>
      <c r="Q324" s="9">
        <v>93958300</v>
      </c>
      <c r="R324" s="9">
        <v>356005570</v>
      </c>
      <c r="S324" s="9">
        <f>P324+Q324+R324</f>
        <v>2087471001</v>
      </c>
      <c r="T324" s="47">
        <f>S324*E324/1000</f>
        <v>16386647.35785</v>
      </c>
      <c r="U324" s="9">
        <v>17364497293</v>
      </c>
      <c r="V324" s="10">
        <v>87.9785</v>
      </c>
      <c r="W324" s="132">
        <f>S324/U324</f>
        <v>0.120214882456834</v>
      </c>
      <c r="X324" s="10">
        <v>12.0215</v>
      </c>
      <c r="Y324" s="115"/>
      <c r="Z324" s="53"/>
      <c r="AA324" s="11"/>
      <c r="AB324" s="11"/>
      <c r="AC324" s="11"/>
      <c r="AD324" s="11"/>
      <c r="AE324" s="11"/>
      <c r="AF324" s="11"/>
      <c r="AG324" s="11"/>
      <c r="AH324" s="11"/>
    </row>
    <row r="325" ht="15" customHeight="1">
      <c r="A325" t="s" s="6">
        <v>188</v>
      </c>
      <c r="B325" t="s" s="6">
        <v>18</v>
      </c>
      <c r="C325" s="7">
        <v>8.58</v>
      </c>
      <c r="D325" s="7">
        <v>0</v>
      </c>
      <c r="E325" s="7">
        <v>8.58</v>
      </c>
      <c r="F325" s="7">
        <v>8.58</v>
      </c>
      <c r="G325" s="7">
        <v>8.58</v>
      </c>
      <c r="H325" s="7">
        <f>(1-W325)*C325+W325*E325</f>
        <v>8.58</v>
      </c>
      <c r="I325" s="8">
        <f>IF(H325&lt;16.28,N325,0)</f>
        <v>3283651833</v>
      </c>
      <c r="J325" s="131">
        <f>H325*N325/1000</f>
        <v>28173732.72714</v>
      </c>
      <c r="K325" s="8">
        <f>IF(H325&lt;16.28,S325,0)</f>
        <v>116649937</v>
      </c>
      <c r="L325" s="131">
        <f>H325*S325/1000</f>
        <v>1000856.45946</v>
      </c>
      <c r="M325" s="8">
        <f>IF(C325=E325,0,1)</f>
        <v>0</v>
      </c>
      <c r="N325" s="9">
        <v>3283651833</v>
      </c>
      <c r="O325" s="9">
        <f>N325*C325/1000</f>
        <v>28173732.72714</v>
      </c>
      <c r="P325" s="9">
        <v>75085497</v>
      </c>
      <c r="Q325" s="9">
        <v>9617400</v>
      </c>
      <c r="R325" s="9">
        <v>31947040</v>
      </c>
      <c r="S325" s="9">
        <f>P325+Q325+R325</f>
        <v>116649937</v>
      </c>
      <c r="T325" s="47">
        <f>S325*E325/1000</f>
        <v>1000856.45946</v>
      </c>
      <c r="U325" s="9">
        <v>3400301770</v>
      </c>
      <c r="V325" s="10">
        <v>96.5694</v>
      </c>
      <c r="W325" s="132">
        <f>S325/U325</f>
        <v>0.034305760161987</v>
      </c>
      <c r="X325" s="10">
        <v>3.4306</v>
      </c>
      <c r="Y325" s="115"/>
      <c r="Z325" s="53"/>
      <c r="AA325" s="11"/>
      <c r="AB325" s="11"/>
      <c r="AC325" s="11"/>
      <c r="AD325" s="11"/>
      <c r="AE325" s="11"/>
      <c r="AF325" s="11"/>
      <c r="AG325" s="11"/>
      <c r="AH325" s="11"/>
    </row>
    <row r="326" ht="15" customHeight="1">
      <c r="A326" t="s" s="6">
        <v>684</v>
      </c>
      <c r="B326" t="s" s="6">
        <v>18</v>
      </c>
      <c r="C326" s="7">
        <v>8.48</v>
      </c>
      <c r="D326" s="7">
        <v>0</v>
      </c>
      <c r="E326" s="7">
        <v>8.48</v>
      </c>
      <c r="F326" s="7">
        <v>8.48</v>
      </c>
      <c r="G326" s="7">
        <v>8.48</v>
      </c>
      <c r="H326" s="7">
        <f>(1-W326)*C326+W326*E326</f>
        <v>8.48</v>
      </c>
      <c r="I326" s="8">
        <f>IF(H326&lt;16.28,N326,0)</f>
        <v>3723707143</v>
      </c>
      <c r="J326" s="131">
        <f>H326*N326/1000</f>
        <v>31577036.57264</v>
      </c>
      <c r="K326" s="8">
        <f>IF(H326&lt;16.28,S326,0)</f>
        <v>325864587</v>
      </c>
      <c r="L326" s="131">
        <f>H326*S326/1000</f>
        <v>2763331.69776</v>
      </c>
      <c r="M326" s="8">
        <f>IF(C326=E326,0,1)</f>
        <v>0</v>
      </c>
      <c r="N326" s="9">
        <v>3723707143</v>
      </c>
      <c r="O326" s="9">
        <f>N326*C326/1000</f>
        <v>31577036.57264</v>
      </c>
      <c r="P326" s="9">
        <v>203451367</v>
      </c>
      <c r="Q326" s="9">
        <v>19286810</v>
      </c>
      <c r="R326" s="9">
        <v>103126410</v>
      </c>
      <c r="S326" s="9">
        <f>P326+Q326+R326</f>
        <v>325864587</v>
      </c>
      <c r="T326" s="47">
        <f>S326*E326/1000</f>
        <v>2763331.69776</v>
      </c>
      <c r="U326" s="9">
        <v>4049571730</v>
      </c>
      <c r="V326" s="10">
        <v>91.95310000000001</v>
      </c>
      <c r="W326" s="132">
        <f>S326/U326</f>
        <v>0.080468901090437</v>
      </c>
      <c r="X326" s="10">
        <v>8.046900000000001</v>
      </c>
      <c r="Y326" s="115"/>
      <c r="Z326" s="53"/>
      <c r="AA326" s="11"/>
      <c r="AB326" s="11"/>
      <c r="AC326" s="11"/>
      <c r="AD326" s="11"/>
      <c r="AE326" s="11"/>
      <c r="AF326" s="11"/>
      <c r="AG326" s="11"/>
      <c r="AH326" s="11"/>
    </row>
    <row r="327" ht="15" customHeight="1">
      <c r="A327" t="s" s="6">
        <v>268</v>
      </c>
      <c r="B327" t="s" s="6">
        <v>18</v>
      </c>
      <c r="C327" s="7">
        <v>8.109999999999999</v>
      </c>
      <c r="D327" s="7">
        <v>0</v>
      </c>
      <c r="E327" s="7">
        <v>8.109999999999999</v>
      </c>
      <c r="F327" s="7">
        <v>8.109999999999999</v>
      </c>
      <c r="G327" s="7">
        <v>8.109999999999999</v>
      </c>
      <c r="H327" s="7">
        <f>(1-W327)*C327+W327*E327</f>
        <v>8.109999999999999</v>
      </c>
      <c r="I327" s="8">
        <f>IF(H327&lt;16.28,N327,0)</f>
        <v>6243200766</v>
      </c>
      <c r="J327" s="131">
        <f>H327*N327/1000</f>
        <v>50632358.21226</v>
      </c>
      <c r="K327" s="8">
        <f>IF(H327&lt;16.28,S327,0)</f>
        <v>493310004</v>
      </c>
      <c r="L327" s="131">
        <f>H327*S327/1000</f>
        <v>4000744.13244</v>
      </c>
      <c r="M327" s="8">
        <f>IF(C327=E327,0,1)</f>
        <v>0</v>
      </c>
      <c r="N327" s="9">
        <v>6243200766</v>
      </c>
      <c r="O327" s="9">
        <f>N327*C327/1000</f>
        <v>50632358.21226</v>
      </c>
      <c r="P327" s="9">
        <v>314504004</v>
      </c>
      <c r="Q327" s="9">
        <v>31509500</v>
      </c>
      <c r="R327" s="9">
        <v>147296500</v>
      </c>
      <c r="S327" s="9">
        <f>P327+Q327+R327</f>
        <v>493310004</v>
      </c>
      <c r="T327" s="47">
        <f>S327*E327/1000</f>
        <v>4000744.13244</v>
      </c>
      <c r="U327" s="9">
        <v>6736510770</v>
      </c>
      <c r="V327" s="10">
        <v>92.6771</v>
      </c>
      <c r="W327" s="132">
        <f>S327/U327</f>
        <v>0.0732293053247802</v>
      </c>
      <c r="X327" s="10">
        <v>7.3229</v>
      </c>
      <c r="Y327" s="115"/>
      <c r="Z327" s="53"/>
      <c r="AA327" s="11"/>
      <c r="AB327" s="11"/>
      <c r="AC327" s="11"/>
      <c r="AD327" s="11"/>
      <c r="AE327" s="11"/>
      <c r="AF327" s="11"/>
      <c r="AG327" s="11"/>
      <c r="AH327" s="11"/>
    </row>
    <row r="328" ht="15" customHeight="1">
      <c r="A328" t="s" s="6">
        <v>208</v>
      </c>
      <c r="B328" t="s" s="6">
        <v>18</v>
      </c>
      <c r="C328" s="7">
        <v>8.050000000000001</v>
      </c>
      <c r="D328" s="7">
        <v>8.050000000000001</v>
      </c>
      <c r="E328" s="7">
        <v>8.050000000000001</v>
      </c>
      <c r="F328" s="7">
        <v>8.050000000000001</v>
      </c>
      <c r="G328" s="7">
        <v>8.050000000000001</v>
      </c>
      <c r="H328" s="7">
        <f>(1-W328)*C328+W328*E328</f>
        <v>8.050000000000001</v>
      </c>
      <c r="I328" s="8">
        <f>IF(H328&lt;16.28,N328,0)</f>
        <v>13270394683</v>
      </c>
      <c r="J328" s="131">
        <f>H328*N328/1000</f>
        <v>106826677.19815</v>
      </c>
      <c r="K328" s="8">
        <f>IF(H328&lt;16.28,S328,0)</f>
        <v>1099467437</v>
      </c>
      <c r="L328" s="131">
        <f>H328*S328/1000</f>
        <v>8850712.86785</v>
      </c>
      <c r="M328" s="8">
        <f>IF(C328=E328,0,1)</f>
        <v>0</v>
      </c>
      <c r="N328" s="9">
        <v>13270394683</v>
      </c>
      <c r="O328" s="9">
        <f>N328*C328/1000</f>
        <v>106826677.19815</v>
      </c>
      <c r="P328" s="9">
        <v>702975407</v>
      </c>
      <c r="Q328" s="9">
        <v>99710000</v>
      </c>
      <c r="R328" s="9">
        <v>296782030</v>
      </c>
      <c r="S328" s="9">
        <f>P328+Q328+R328</f>
        <v>1099467437</v>
      </c>
      <c r="T328" s="47">
        <f>S328*E328/1000</f>
        <v>8850712.86785</v>
      </c>
      <c r="U328" s="9">
        <v>14373944820</v>
      </c>
      <c r="V328" s="10">
        <v>92.351</v>
      </c>
      <c r="W328" s="132">
        <f>S328/U328</f>
        <v>0.0764903059506806</v>
      </c>
      <c r="X328" s="10">
        <v>7.649</v>
      </c>
      <c r="Y328" s="115"/>
      <c r="Z328" s="53"/>
      <c r="AA328" s="11"/>
      <c r="AB328" s="11"/>
      <c r="AC328" s="11"/>
      <c r="AD328" s="11"/>
      <c r="AE328" s="11"/>
      <c r="AF328" s="11"/>
      <c r="AG328" s="11"/>
      <c r="AH328" s="11"/>
    </row>
    <row r="329" ht="15" customHeight="1">
      <c r="A329" t="s" s="6">
        <v>360</v>
      </c>
      <c r="B329" t="s" s="6">
        <v>18</v>
      </c>
      <c r="C329" s="7">
        <v>8.029999999999999</v>
      </c>
      <c r="D329" s="7">
        <v>8.029999999999999</v>
      </c>
      <c r="E329" s="7">
        <v>8.029999999999999</v>
      </c>
      <c r="F329" s="7">
        <v>8.029999999999999</v>
      </c>
      <c r="G329" s="7">
        <v>8.029999999999999</v>
      </c>
      <c r="H329" s="7">
        <f>(1-W329)*C329+W329*E329</f>
        <v>8.029999999999999</v>
      </c>
      <c r="I329" s="8">
        <f>IF(H329&lt;16.28,N329,0)</f>
        <v>6046796314</v>
      </c>
      <c r="J329" s="131">
        <f>H329*N329/1000</f>
        <v>48555774.40142</v>
      </c>
      <c r="K329" s="8">
        <f>IF(H329&lt;16.28,S329,0)</f>
        <v>553071036</v>
      </c>
      <c r="L329" s="131">
        <f>H329*S329/1000</f>
        <v>4441160.41908</v>
      </c>
      <c r="M329" s="8">
        <f>IF(C329=E329,0,1)</f>
        <v>0</v>
      </c>
      <c r="N329" s="9">
        <v>6046796314</v>
      </c>
      <c r="O329" s="9">
        <f>N329*C329/1000</f>
        <v>48555774.40142</v>
      </c>
      <c r="P329" s="9">
        <v>408526796</v>
      </c>
      <c r="Q329" s="9">
        <v>41781100</v>
      </c>
      <c r="R329" s="9">
        <v>102763140</v>
      </c>
      <c r="S329" s="9">
        <f>P329+Q329+R329</f>
        <v>553071036</v>
      </c>
      <c r="T329" s="47">
        <f>S329*E329/1000</f>
        <v>4441160.41908</v>
      </c>
      <c r="U329" s="9">
        <v>6601776250</v>
      </c>
      <c r="V329" s="10">
        <v>91.6224</v>
      </c>
      <c r="W329" s="132">
        <f>S329/U329</f>
        <v>0.08377609525921149</v>
      </c>
      <c r="X329" s="10">
        <v>8.377599999999999</v>
      </c>
      <c r="Y329" s="115"/>
      <c r="Z329" s="53"/>
      <c r="AA329" s="11"/>
      <c r="AB329" s="11"/>
      <c r="AC329" s="11"/>
      <c r="AD329" s="11"/>
      <c r="AE329" s="11"/>
      <c r="AF329" s="11"/>
      <c r="AG329" s="11"/>
      <c r="AH329" s="11"/>
    </row>
    <row r="330" ht="15" customHeight="1">
      <c r="A330" t="s" s="6">
        <v>196</v>
      </c>
      <c r="B330" t="s" s="6">
        <v>18</v>
      </c>
      <c r="C330" s="7">
        <v>7.93</v>
      </c>
      <c r="D330" s="7">
        <v>0</v>
      </c>
      <c r="E330" s="7">
        <v>7.93</v>
      </c>
      <c r="F330" s="7">
        <v>7.93</v>
      </c>
      <c r="G330" s="7">
        <v>7.93</v>
      </c>
      <c r="H330" s="7">
        <f>(1-W330)*C330+W330*E330</f>
        <v>7.93</v>
      </c>
      <c r="I330" s="8">
        <f>IF(H330&lt;16.28,N330,0)</f>
        <v>530943817</v>
      </c>
      <c r="J330" s="131">
        <f>H330*N330/1000</f>
        <v>4210384.46881</v>
      </c>
      <c r="K330" s="8">
        <f>IF(H330&lt;16.28,S330,0)</f>
        <v>30132791</v>
      </c>
      <c r="L330" s="131">
        <f>H330*S330/1000</f>
        <v>238953.03263</v>
      </c>
      <c r="M330" s="8">
        <f>IF(C330=E330,0,1)</f>
        <v>0</v>
      </c>
      <c r="N330" s="9">
        <v>530943817</v>
      </c>
      <c r="O330" s="9">
        <f>N330*C330/1000</f>
        <v>4210384.46881</v>
      </c>
      <c r="P330" s="9">
        <v>18304883</v>
      </c>
      <c r="Q330" s="9">
        <v>0</v>
      </c>
      <c r="R330" s="9">
        <v>11827908</v>
      </c>
      <c r="S330" s="9">
        <f>P330+Q330+R330</f>
        <v>30132791</v>
      </c>
      <c r="T330" s="47">
        <f>S330*E330/1000</f>
        <v>238953.03263</v>
      </c>
      <c r="U330" s="9">
        <v>561076608</v>
      </c>
      <c r="V330" s="10">
        <v>94.62949999999999</v>
      </c>
      <c r="W330" s="132">
        <f>S330/U330</f>
        <v>0.0537053061388722</v>
      </c>
      <c r="X330" s="10">
        <v>5.3705</v>
      </c>
      <c r="Y330" s="115"/>
      <c r="Z330" s="53"/>
      <c r="AA330" s="11"/>
      <c r="AB330" s="11"/>
      <c r="AC330" s="11"/>
      <c r="AD330" s="11"/>
      <c r="AE330" s="11"/>
      <c r="AF330" s="11"/>
      <c r="AG330" s="11"/>
      <c r="AH330" s="11"/>
    </row>
    <row r="331" ht="15" customHeight="1">
      <c r="A331" t="s" s="6">
        <v>198</v>
      </c>
      <c r="B331" t="s" s="6">
        <v>18</v>
      </c>
      <c r="C331" s="7">
        <v>7.9</v>
      </c>
      <c r="D331" s="7">
        <v>7.9</v>
      </c>
      <c r="E331" s="7">
        <v>12.92</v>
      </c>
      <c r="F331" s="7">
        <v>12.92</v>
      </c>
      <c r="G331" s="7">
        <v>12.92</v>
      </c>
      <c r="H331" s="7">
        <f>(1-W331)*C331+W331*E331</f>
        <v>12.1588643515391</v>
      </c>
      <c r="I331" s="8">
        <f>IF(H331&lt;16.28,N331,0)</f>
        <v>145582740</v>
      </c>
      <c r="J331" s="131">
        <f>H331*N331/1000</f>
        <v>1770120.78758539</v>
      </c>
      <c r="K331" s="8">
        <f>IF(H331&lt;16.28,S331,0)</f>
        <v>816332734</v>
      </c>
      <c r="L331" s="131">
        <f>H331*S331/1000</f>
        <v>9925678.978427051</v>
      </c>
      <c r="M331" s="8">
        <f>IF(C331=E331,0,1)</f>
        <v>1</v>
      </c>
      <c r="N331" s="9">
        <v>145582740</v>
      </c>
      <c r="O331" s="9">
        <f>N331*C331/1000</f>
        <v>1150103.646</v>
      </c>
      <c r="P331" s="9">
        <v>8992964</v>
      </c>
      <c r="Q331" s="9">
        <v>479291040</v>
      </c>
      <c r="R331" s="9">
        <v>328048730</v>
      </c>
      <c r="S331" s="9">
        <f>P331+Q331+R331</f>
        <v>816332734</v>
      </c>
      <c r="T331" s="47">
        <f>S331*E331/1000</f>
        <v>10547018.92328</v>
      </c>
      <c r="U331" s="9">
        <v>962226074</v>
      </c>
      <c r="V331" s="10">
        <v>15.1621</v>
      </c>
      <c r="W331" s="132">
        <f>S331/U331</f>
        <v>0.84837935289623</v>
      </c>
      <c r="X331" s="10">
        <v>84.8379</v>
      </c>
      <c r="Y331" s="115"/>
      <c r="Z331" s="53"/>
      <c r="AA331" s="11"/>
      <c r="AB331" s="11"/>
      <c r="AC331" s="11"/>
      <c r="AD331" s="11"/>
      <c r="AE331" s="11"/>
      <c r="AF331" s="11"/>
      <c r="AG331" s="11"/>
      <c r="AH331" s="11"/>
    </row>
    <row r="332" ht="15" customHeight="1">
      <c r="A332" t="s" s="6">
        <v>98</v>
      </c>
      <c r="B332" t="s" s="6">
        <v>18</v>
      </c>
      <c r="C332" s="7">
        <v>7.85</v>
      </c>
      <c r="D332" s="7">
        <v>0</v>
      </c>
      <c r="E332" s="7">
        <v>7.85</v>
      </c>
      <c r="F332" s="7">
        <v>7.85</v>
      </c>
      <c r="G332" s="7">
        <v>7.85</v>
      </c>
      <c r="H332" s="7">
        <f>(1-W332)*C332+W332*E332</f>
        <v>7.85</v>
      </c>
      <c r="I332" s="8">
        <f>IF(H332&lt;16.28,N332,0)</f>
        <v>4572968372</v>
      </c>
      <c r="J332" s="131">
        <f>H332*N332/1000</f>
        <v>35897801.7202</v>
      </c>
      <c r="K332" s="8">
        <f>IF(H332&lt;16.28,S332,0)</f>
        <v>266786588</v>
      </c>
      <c r="L332" s="131">
        <f>H332*S332/1000</f>
        <v>2094274.7158</v>
      </c>
      <c r="M332" s="8">
        <f>IF(C332=E332,0,1)</f>
        <v>0</v>
      </c>
      <c r="N332" s="9">
        <v>4572968372</v>
      </c>
      <c r="O332" s="9">
        <f>N332*C332/1000</f>
        <v>35897801.7202</v>
      </c>
      <c r="P332" s="9">
        <v>154936288</v>
      </c>
      <c r="Q332" s="9">
        <v>13676800</v>
      </c>
      <c r="R332" s="9">
        <v>98173500</v>
      </c>
      <c r="S332" s="9">
        <f>P332+Q332+R332</f>
        <v>266786588</v>
      </c>
      <c r="T332" s="47">
        <f>S332*E332/1000</f>
        <v>2094274.7158</v>
      </c>
      <c r="U332" s="9">
        <v>4839754960</v>
      </c>
      <c r="V332" s="10">
        <v>94.4876</v>
      </c>
      <c r="W332" s="132">
        <f>S332/U332</f>
        <v>0.0551239866904336</v>
      </c>
      <c r="X332" s="10">
        <v>5.5124</v>
      </c>
      <c r="Y332" s="115"/>
      <c r="Z332" s="53"/>
      <c r="AA332" s="11"/>
      <c r="AB332" s="11"/>
      <c r="AC332" s="11"/>
      <c r="AD332" s="11"/>
      <c r="AE332" s="11"/>
      <c r="AF332" s="11"/>
      <c r="AG332" s="11"/>
      <c r="AH332" s="11"/>
    </row>
    <row r="333" ht="15" customHeight="1">
      <c r="A333" t="s" s="6">
        <v>652</v>
      </c>
      <c r="B333" t="s" s="6">
        <v>18</v>
      </c>
      <c r="C333" s="7">
        <v>7.78</v>
      </c>
      <c r="D333" s="7">
        <v>0</v>
      </c>
      <c r="E333" s="7">
        <v>7.43</v>
      </c>
      <c r="F333" s="7">
        <v>7.43</v>
      </c>
      <c r="G333" s="7">
        <v>7.43</v>
      </c>
      <c r="H333" s="7">
        <f>(1-W333)*C333+W333*E333</f>
        <v>7.76518229156083</v>
      </c>
      <c r="I333" s="8">
        <f>IF(H333&lt;16.28,N333,0)</f>
        <v>2676926055</v>
      </c>
      <c r="J333" s="131">
        <f>H333*N333/1000</f>
        <v>20786818.7981038</v>
      </c>
      <c r="K333" s="8">
        <f>IF(H333&lt;16.28,S333,0)</f>
        <v>118341305</v>
      </c>
      <c r="L333" s="131">
        <f>H333*S333/1000</f>
        <v>918941.805946199</v>
      </c>
      <c r="M333" s="8">
        <f>IF(C333=E333,0,1)</f>
        <v>1</v>
      </c>
      <c r="N333" s="9">
        <v>2676926055</v>
      </c>
      <c r="O333" s="9">
        <f>N333*C333/1000</f>
        <v>20826484.7079</v>
      </c>
      <c r="P333" s="9">
        <v>86415985</v>
      </c>
      <c r="Q333" s="9">
        <v>1186800</v>
      </c>
      <c r="R333" s="9">
        <v>30738520</v>
      </c>
      <c r="S333" s="9">
        <f>P333+Q333+R333</f>
        <v>118341305</v>
      </c>
      <c r="T333" s="47">
        <f>S333*E333/1000</f>
        <v>879275.89615</v>
      </c>
      <c r="U333" s="9">
        <v>2795267360</v>
      </c>
      <c r="V333" s="10">
        <v>95.7664</v>
      </c>
      <c r="W333" s="132">
        <f>S333/U333</f>
        <v>0.0423363098261914</v>
      </c>
      <c r="X333" s="10">
        <v>4.2336</v>
      </c>
      <c r="Y333" s="115"/>
      <c r="Z333" s="53"/>
      <c r="AA333" s="11"/>
      <c r="AB333" s="11"/>
      <c r="AC333" s="11"/>
      <c r="AD333" s="11"/>
      <c r="AE333" s="11"/>
      <c r="AF333" s="11"/>
      <c r="AG333" s="11"/>
      <c r="AH333" s="11"/>
    </row>
    <row r="334" ht="15" customHeight="1">
      <c r="A334" t="s" s="6">
        <v>466</v>
      </c>
      <c r="B334" t="s" s="6">
        <v>18</v>
      </c>
      <c r="C334" s="7">
        <v>7.75</v>
      </c>
      <c r="D334" s="7">
        <v>0</v>
      </c>
      <c r="E334" s="7">
        <v>7.75</v>
      </c>
      <c r="F334" s="7">
        <v>7.75</v>
      </c>
      <c r="G334" s="7">
        <v>7.75</v>
      </c>
      <c r="H334" s="7">
        <f>(1-W334)*C334+W334*E334</f>
        <v>7.75</v>
      </c>
      <c r="I334" s="8">
        <f>IF(H334&lt;16.28,N334,0)</f>
        <v>653481095</v>
      </c>
      <c r="J334" s="131">
        <f>H334*N334/1000</f>
        <v>5064478.48625</v>
      </c>
      <c r="K334" s="8">
        <f>IF(H334&lt;16.28,S334,0)</f>
        <v>45537906</v>
      </c>
      <c r="L334" s="131">
        <f>H334*S334/1000</f>
        <v>352918.7715</v>
      </c>
      <c r="M334" s="8">
        <f>IF(C334=E334,0,1)</f>
        <v>0</v>
      </c>
      <c r="N334" s="9">
        <v>653481095</v>
      </c>
      <c r="O334" s="9">
        <f>N334*C334/1000</f>
        <v>5064478.48625</v>
      </c>
      <c r="P334" s="9">
        <v>15330205</v>
      </c>
      <c r="Q334" s="9">
        <v>3395700</v>
      </c>
      <c r="R334" s="9">
        <v>26812001</v>
      </c>
      <c r="S334" s="9">
        <f>P334+Q334+R334</f>
        <v>45537906</v>
      </c>
      <c r="T334" s="47">
        <f>S334*E334/1000</f>
        <v>352918.7715</v>
      </c>
      <c r="U334" s="9">
        <v>699019001</v>
      </c>
      <c r="V334" s="10">
        <v>93.4855</v>
      </c>
      <c r="W334" s="132">
        <f>S334/U334</f>
        <v>0.065145448027671</v>
      </c>
      <c r="X334" s="10">
        <v>6.5145</v>
      </c>
      <c r="Y334" s="115"/>
      <c r="Z334" s="53"/>
      <c r="AA334" s="11"/>
      <c r="AB334" s="11"/>
      <c r="AC334" s="11"/>
      <c r="AD334" s="11"/>
      <c r="AE334" s="11"/>
      <c r="AF334" s="11"/>
      <c r="AG334" s="11"/>
      <c r="AH334" s="11"/>
    </row>
    <row r="335" ht="15" customHeight="1">
      <c r="A335" t="s" s="6">
        <v>616</v>
      </c>
      <c r="B335" t="s" s="6">
        <v>18</v>
      </c>
      <c r="C335" s="7">
        <v>7.73</v>
      </c>
      <c r="D335" s="7">
        <v>0</v>
      </c>
      <c r="E335" s="7">
        <v>7.37</v>
      </c>
      <c r="F335" s="7">
        <v>7.37</v>
      </c>
      <c r="G335" s="7">
        <v>7.37</v>
      </c>
      <c r="H335" s="7">
        <f>(1-W335)*C335+W335*E335</f>
        <v>7.71078847850703</v>
      </c>
      <c r="I335" s="8">
        <f>IF(H335&lt;16.28,N335,0)</f>
        <v>2340501343</v>
      </c>
      <c r="J335" s="131">
        <f>H335*N335/1000</f>
        <v>18047110.7895346</v>
      </c>
      <c r="K335" s="8">
        <f>IF(H335&lt;16.28,S335,0)</f>
        <v>131942817</v>
      </c>
      <c r="L335" s="131">
        <f>H335*S335/1000</f>
        <v>1017383.15314536</v>
      </c>
      <c r="M335" s="8">
        <f>IF(C335=E335,0,1)</f>
        <v>1</v>
      </c>
      <c r="N335" s="9">
        <v>2340501343</v>
      </c>
      <c r="O335" s="9">
        <f>N335*C335/1000</f>
        <v>18092075.38139</v>
      </c>
      <c r="P335" s="9">
        <v>97880297</v>
      </c>
      <c r="Q335" s="9">
        <v>1767800</v>
      </c>
      <c r="R335" s="9">
        <v>32294720</v>
      </c>
      <c r="S335" s="9">
        <f>P335+Q335+R335</f>
        <v>131942817</v>
      </c>
      <c r="T335" s="47">
        <f>S335*E335/1000</f>
        <v>972418.56129</v>
      </c>
      <c r="U335" s="9">
        <v>2472444160</v>
      </c>
      <c r="V335" s="10">
        <v>94.6635</v>
      </c>
      <c r="W335" s="132">
        <f>S335/U335</f>
        <v>0.0533653374804631</v>
      </c>
      <c r="X335" s="10">
        <v>5.3365</v>
      </c>
      <c r="Y335" s="115"/>
      <c r="Z335" s="53"/>
      <c r="AA335" s="11"/>
      <c r="AB335" s="11"/>
      <c r="AC335" s="11"/>
      <c r="AD335" s="11"/>
      <c r="AE335" s="11"/>
      <c r="AF335" s="11"/>
      <c r="AG335" s="11"/>
      <c r="AH335" s="11"/>
    </row>
    <row r="336" ht="15" customHeight="1">
      <c r="A336" t="s" s="6">
        <v>402</v>
      </c>
      <c r="B336" t="s" s="6">
        <v>18</v>
      </c>
      <c r="C336" s="7">
        <v>7.28</v>
      </c>
      <c r="D336" s="7">
        <v>0</v>
      </c>
      <c r="E336" s="7">
        <v>7.28</v>
      </c>
      <c r="F336" s="7">
        <v>7.28</v>
      </c>
      <c r="G336" s="7">
        <v>7.28</v>
      </c>
      <c r="H336" s="7">
        <f>(1-W336)*C336+W336*E336</f>
        <v>7.28</v>
      </c>
      <c r="I336" s="8">
        <f>IF(H336&lt;16.28,N336,0)</f>
        <v>520926359</v>
      </c>
      <c r="J336" s="131">
        <f>H336*N336/1000</f>
        <v>3792343.89352</v>
      </c>
      <c r="K336" s="8">
        <f>IF(H336&lt;16.28,S336,0)</f>
        <v>22115918</v>
      </c>
      <c r="L336" s="131">
        <f>H336*S336/1000</f>
        <v>161003.88304</v>
      </c>
      <c r="M336" s="8">
        <f>IF(C336=E336,0,1)</f>
        <v>0</v>
      </c>
      <c r="N336" s="9">
        <v>520926359</v>
      </c>
      <c r="O336" s="9">
        <f>N336*C336/1000</f>
        <v>3792343.89352</v>
      </c>
      <c r="P336" s="9">
        <v>9305531</v>
      </c>
      <c r="Q336" s="9">
        <v>887396</v>
      </c>
      <c r="R336" s="9">
        <v>11922991</v>
      </c>
      <c r="S336" s="9">
        <f>P336+Q336+R336</f>
        <v>22115918</v>
      </c>
      <c r="T336" s="47">
        <f>S336*E336/1000</f>
        <v>161003.88304</v>
      </c>
      <c r="U336" s="9">
        <v>543042277</v>
      </c>
      <c r="V336" s="10">
        <v>95.92740000000001</v>
      </c>
      <c r="W336" s="132">
        <f>S336/U336</f>
        <v>0.040725959905328</v>
      </c>
      <c r="X336" s="10">
        <v>4.0726</v>
      </c>
      <c r="Y336" s="115"/>
      <c r="Z336" s="53"/>
      <c r="AA336" s="11"/>
      <c r="AB336" s="11"/>
      <c r="AC336" s="11"/>
      <c r="AD336" s="11"/>
      <c r="AE336" s="11"/>
      <c r="AF336" s="11"/>
      <c r="AG336" s="11"/>
      <c r="AH336" s="11"/>
    </row>
    <row r="337" ht="15" customHeight="1">
      <c r="A337" t="s" s="6">
        <v>464</v>
      </c>
      <c r="B337" t="s" s="6">
        <v>18</v>
      </c>
      <c r="C337" s="7">
        <v>7.2</v>
      </c>
      <c r="D337" s="7">
        <v>0</v>
      </c>
      <c r="E337" s="7">
        <v>7.2</v>
      </c>
      <c r="F337" s="7">
        <v>7.2</v>
      </c>
      <c r="G337" s="7">
        <v>7.2</v>
      </c>
      <c r="H337" s="7">
        <f>(1-W337)*C337+W337*E337</f>
        <v>7.2</v>
      </c>
      <c r="I337" s="8">
        <f>IF(H337&lt;16.28,N337,0)</f>
        <v>4346890942</v>
      </c>
      <c r="J337" s="131">
        <f>H337*N337/1000</f>
        <v>31297614.7824</v>
      </c>
      <c r="K337" s="8">
        <f>IF(H337&lt;16.28,S337,0)</f>
        <v>335414078</v>
      </c>
      <c r="L337" s="131">
        <f>H337*S337/1000</f>
        <v>2414981.3616</v>
      </c>
      <c r="M337" s="8">
        <f>IF(C337=E337,0,1)</f>
        <v>0</v>
      </c>
      <c r="N337" s="9">
        <v>4346890942</v>
      </c>
      <c r="O337" s="9">
        <f>N337*C337/1000</f>
        <v>31297614.7824</v>
      </c>
      <c r="P337" s="9">
        <v>263583638</v>
      </c>
      <c r="Q337" s="9">
        <v>8796900</v>
      </c>
      <c r="R337" s="9">
        <v>63033540</v>
      </c>
      <c r="S337" s="9">
        <f>P337+Q337+R337</f>
        <v>335414078</v>
      </c>
      <c r="T337" s="47">
        <f>S337*E337/1000</f>
        <v>2414981.3616</v>
      </c>
      <c r="U337" s="9">
        <v>4682305020</v>
      </c>
      <c r="V337" s="10">
        <v>92.8366</v>
      </c>
      <c r="W337" s="132">
        <f>S337/U337</f>
        <v>0.0716343930109876</v>
      </c>
      <c r="X337" s="10">
        <v>7.1634</v>
      </c>
      <c r="Y337" s="115"/>
      <c r="Z337" s="53"/>
      <c r="AA337" s="11"/>
      <c r="AB337" s="11"/>
      <c r="AC337" s="11"/>
      <c r="AD337" s="11"/>
      <c r="AE337" s="11"/>
      <c r="AF337" s="11"/>
      <c r="AG337" s="11"/>
      <c r="AH337" s="11"/>
    </row>
    <row r="338" ht="15" customHeight="1">
      <c r="A338" t="s" s="6">
        <v>458</v>
      </c>
      <c r="B338" t="s" s="6">
        <v>18</v>
      </c>
      <c r="C338" s="7">
        <v>6.79</v>
      </c>
      <c r="D338" s="7">
        <v>0</v>
      </c>
      <c r="E338" s="7">
        <v>6.75</v>
      </c>
      <c r="F338" s="7">
        <v>6.75</v>
      </c>
      <c r="G338" s="7">
        <v>6.75</v>
      </c>
      <c r="H338" s="7">
        <f>(1-W338)*C338+W338*E338</f>
        <v>6.78737460127984</v>
      </c>
      <c r="I338" s="8">
        <f>IF(H338&lt;16.28,N338,0)</f>
        <v>3937931528</v>
      </c>
      <c r="J338" s="131">
        <f>H338*N338/1000</f>
        <v>26728216.4347263</v>
      </c>
      <c r="K338" s="8">
        <f>IF(H338&lt;16.28,S338,0)</f>
        <v>276622092</v>
      </c>
      <c r="L338" s="131">
        <f>H338*S338/1000</f>
        <v>1877537.7613937</v>
      </c>
      <c r="M338" s="8">
        <f>IF(C338=E338,0,1)</f>
        <v>1</v>
      </c>
      <c r="N338" s="9">
        <v>3937931528</v>
      </c>
      <c r="O338" s="9">
        <f>N338*C338/1000</f>
        <v>26738555.07512</v>
      </c>
      <c r="P338" s="9">
        <v>192827267</v>
      </c>
      <c r="Q338" s="9">
        <v>6321635</v>
      </c>
      <c r="R338" s="9">
        <v>77473190</v>
      </c>
      <c r="S338" s="9">
        <f>P338+Q338+R338</f>
        <v>276622092</v>
      </c>
      <c r="T338" s="47">
        <f>S338*E338/1000</f>
        <v>1867199.121</v>
      </c>
      <c r="U338" s="9">
        <v>4214553620</v>
      </c>
      <c r="V338" s="10">
        <v>93.4365</v>
      </c>
      <c r="W338" s="132">
        <f>S338/U338</f>
        <v>0.0656349680040374</v>
      </c>
      <c r="X338" s="10">
        <v>6.5635</v>
      </c>
      <c r="Y338" s="115"/>
      <c r="Z338" s="53"/>
      <c r="AA338" s="11"/>
      <c r="AB338" s="11"/>
      <c r="AC338" s="11"/>
      <c r="AD338" s="11"/>
      <c r="AE338" s="11"/>
      <c r="AF338" s="11"/>
      <c r="AG338" s="11"/>
      <c r="AH338" s="11"/>
    </row>
    <row r="339" ht="15" customHeight="1">
      <c r="A339" t="s" s="6">
        <v>620</v>
      </c>
      <c r="B339" t="s" s="6">
        <v>18</v>
      </c>
      <c r="C339" s="7">
        <v>6.72</v>
      </c>
      <c r="D339" s="7">
        <v>0</v>
      </c>
      <c r="E339" s="7">
        <v>6.72</v>
      </c>
      <c r="F339" s="7">
        <v>6.72</v>
      </c>
      <c r="G339" s="7">
        <v>6.72</v>
      </c>
      <c r="H339" s="7">
        <f>(1-W339)*C339+W339*E339</f>
        <v>6.72</v>
      </c>
      <c r="I339" s="8">
        <f>IF(H339&lt;16.28,N339,0)</f>
        <v>199690452</v>
      </c>
      <c r="J339" s="131">
        <f>H339*N339/1000</f>
        <v>1341919.83744</v>
      </c>
      <c r="K339" s="8">
        <f>IF(H339&lt;16.28,S339,0)</f>
        <v>17942248</v>
      </c>
      <c r="L339" s="131">
        <f>H339*S339/1000</f>
        <v>120571.90656</v>
      </c>
      <c r="M339" s="8">
        <f>IF(C339=E339,0,1)</f>
        <v>0</v>
      </c>
      <c r="N339" s="9">
        <v>199690452</v>
      </c>
      <c r="O339" s="9">
        <f>N339*C339/1000</f>
        <v>1341919.83744</v>
      </c>
      <c r="P339" s="9">
        <v>1116928</v>
      </c>
      <c r="Q339" s="9">
        <v>17200</v>
      </c>
      <c r="R339" s="9">
        <v>16808120</v>
      </c>
      <c r="S339" s="9">
        <f>P339+Q339+R339</f>
        <v>17942248</v>
      </c>
      <c r="T339" s="47">
        <f>S339*E339/1000</f>
        <v>120571.90656</v>
      </c>
      <c r="U339" s="9">
        <v>217632700</v>
      </c>
      <c r="V339" s="10">
        <v>91.7557</v>
      </c>
      <c r="W339" s="132">
        <f>S339/U339</f>
        <v>0.08244279467194041</v>
      </c>
      <c r="X339" s="10">
        <v>8.244300000000001</v>
      </c>
      <c r="Y339" s="115"/>
      <c r="Z339" s="53"/>
      <c r="AA339" s="11"/>
      <c r="AB339" s="11"/>
      <c r="AC339" s="11"/>
      <c r="AD339" s="11"/>
      <c r="AE339" s="11"/>
      <c r="AF339" s="11"/>
      <c r="AG339" s="11"/>
      <c r="AH339" s="11"/>
    </row>
    <row r="340" ht="15" customHeight="1">
      <c r="A340" t="s" s="6">
        <v>500</v>
      </c>
      <c r="B340" t="s" s="6">
        <v>18</v>
      </c>
      <c r="C340" s="7">
        <v>6.66</v>
      </c>
      <c r="D340" s="7">
        <v>0</v>
      </c>
      <c r="E340" s="7">
        <v>6.37</v>
      </c>
      <c r="F340" s="7">
        <v>6.37</v>
      </c>
      <c r="G340" s="7">
        <v>6.37</v>
      </c>
      <c r="H340" s="7">
        <f>(1-W340)*C340+W340*E340</f>
        <v>6.61887896427534</v>
      </c>
      <c r="I340" s="8">
        <f>IF(H340&lt;16.28,N340,0)</f>
        <v>3290157706</v>
      </c>
      <c r="J340" s="131">
        <f>H340*N340/1000</f>
        <v>21777155.6293918</v>
      </c>
      <c r="K340" s="8">
        <f>IF(H340&lt;16.28,S340,0)</f>
        <v>543616424</v>
      </c>
      <c r="L340" s="131">
        <f>H340*S340/1000</f>
        <v>3598131.31344818</v>
      </c>
      <c r="M340" s="8">
        <f>IF(C340=E340,0,1)</f>
        <v>1</v>
      </c>
      <c r="N340" s="9">
        <v>3290157706</v>
      </c>
      <c r="O340" s="9">
        <f>N340*C340/1000</f>
        <v>21912450.32196</v>
      </c>
      <c r="P340" s="9">
        <v>499266414</v>
      </c>
      <c r="Q340" s="9">
        <v>4062500</v>
      </c>
      <c r="R340" s="9">
        <v>40287510</v>
      </c>
      <c r="S340" s="9">
        <f>P340+Q340+R340</f>
        <v>543616424</v>
      </c>
      <c r="T340" s="47">
        <f>S340*E340/1000</f>
        <v>3462836.62088</v>
      </c>
      <c r="U340" s="9">
        <v>3833774130</v>
      </c>
      <c r="V340" s="10">
        <v>85.8203</v>
      </c>
      <c r="W340" s="132">
        <f>S340/U340</f>
        <v>0.141796674912614</v>
      </c>
      <c r="X340" s="10">
        <v>14.1797</v>
      </c>
      <c r="Y340" s="115"/>
      <c r="Z340" s="53"/>
      <c r="AA340" s="11"/>
      <c r="AB340" s="11"/>
      <c r="AC340" s="11"/>
      <c r="AD340" s="11"/>
      <c r="AE340" s="11"/>
      <c r="AF340" s="11"/>
      <c r="AG340" s="11"/>
      <c r="AH340" s="11"/>
    </row>
    <row r="341" ht="15" customHeight="1">
      <c r="A341" t="s" s="6">
        <v>224</v>
      </c>
      <c r="B341" t="s" s="6">
        <v>18</v>
      </c>
      <c r="C341" s="7">
        <v>6.27</v>
      </c>
      <c r="D341" s="7">
        <v>0</v>
      </c>
      <c r="E341" s="7">
        <v>6.27</v>
      </c>
      <c r="F341" s="7">
        <v>6.27</v>
      </c>
      <c r="G341" s="7">
        <v>6.27</v>
      </c>
      <c r="H341" s="7">
        <f>(1-W341)*C341+W341*E341</f>
        <v>6.27</v>
      </c>
      <c r="I341" s="8">
        <f>IF(H341&lt;16.28,N341,0)</f>
        <v>838073038</v>
      </c>
      <c r="J341" s="131">
        <f>H341*N341/1000</f>
        <v>5254717.94826</v>
      </c>
      <c r="K341" s="8">
        <f>IF(H341&lt;16.28,S341,0)</f>
        <v>20136560</v>
      </c>
      <c r="L341" s="131">
        <f>H341*S341/1000</f>
        <v>126256.2312</v>
      </c>
      <c r="M341" s="8">
        <f>IF(C341=E341,0,1)</f>
        <v>0</v>
      </c>
      <c r="N341" s="9">
        <v>838073038</v>
      </c>
      <c r="O341" s="9">
        <f>N341*C341/1000</f>
        <v>5254717.94826</v>
      </c>
      <c r="P341" s="9">
        <v>10089428</v>
      </c>
      <c r="Q341" s="9">
        <v>100000</v>
      </c>
      <c r="R341" s="9">
        <v>9947132</v>
      </c>
      <c r="S341" s="9">
        <f>P341+Q341+R341</f>
        <v>20136560</v>
      </c>
      <c r="T341" s="47">
        <f>S341*E341/1000</f>
        <v>126256.2312</v>
      </c>
      <c r="U341" s="9">
        <v>858209598</v>
      </c>
      <c r="V341" s="10">
        <v>97.6537</v>
      </c>
      <c r="W341" s="132">
        <f>S341/U341</f>
        <v>0.0234634523395298</v>
      </c>
      <c r="X341" s="10">
        <v>2.3463</v>
      </c>
      <c r="Y341" s="115"/>
      <c r="Z341" s="53"/>
      <c r="AA341" s="11"/>
      <c r="AB341" s="11"/>
      <c r="AC341" s="11"/>
      <c r="AD341" s="11"/>
      <c r="AE341" s="11"/>
      <c r="AF341" s="11"/>
      <c r="AG341" s="11"/>
      <c r="AH341" s="11"/>
    </row>
    <row r="342" ht="15" customHeight="1">
      <c r="A342" t="s" s="6">
        <v>406</v>
      </c>
      <c r="B342" t="s" s="6">
        <v>18</v>
      </c>
      <c r="C342" s="7">
        <v>6.11</v>
      </c>
      <c r="D342" s="7">
        <v>0</v>
      </c>
      <c r="E342" s="7">
        <v>6.11</v>
      </c>
      <c r="F342" s="7">
        <v>6.11</v>
      </c>
      <c r="G342" s="7">
        <v>6.11</v>
      </c>
      <c r="H342" s="7">
        <f>(1-W342)*C342+W342*E342</f>
        <v>6.11</v>
      </c>
      <c r="I342" s="8">
        <f>IF(H342&lt;16.28,N342,0)</f>
        <v>93834700</v>
      </c>
      <c r="J342" s="131">
        <f>H342*N342/1000</f>
        <v>573330.017</v>
      </c>
      <c r="K342" s="8">
        <f>IF(H342&lt;16.28,S342,0)</f>
        <v>3242181</v>
      </c>
      <c r="L342" s="131">
        <f>H342*S342/1000</f>
        <v>19809.72591</v>
      </c>
      <c r="M342" s="8">
        <f>IF(C342=E342,0,1)</f>
        <v>0</v>
      </c>
      <c r="N342" s="9">
        <v>93834700</v>
      </c>
      <c r="O342" s="9">
        <f>N342*C342/1000</f>
        <v>573330.017</v>
      </c>
      <c r="P342" s="9">
        <v>271476</v>
      </c>
      <c r="Q342" s="9">
        <v>536200</v>
      </c>
      <c r="R342" s="9">
        <v>2434505</v>
      </c>
      <c r="S342" s="9">
        <f>P342+Q342+R342</f>
        <v>3242181</v>
      </c>
      <c r="T342" s="47">
        <f>S342*E342/1000</f>
        <v>19809.72591</v>
      </c>
      <c r="U342" s="9">
        <v>97076881</v>
      </c>
      <c r="V342" s="10">
        <v>96.6602</v>
      </c>
      <c r="W342" s="132">
        <f>S342/U342</f>
        <v>0.033398075490291</v>
      </c>
      <c r="X342" s="10">
        <v>3.3398</v>
      </c>
      <c r="Y342" s="115"/>
      <c r="Z342" s="53"/>
      <c r="AA342" s="11"/>
      <c r="AB342" s="11"/>
      <c r="AC342" s="11"/>
      <c r="AD342" s="11"/>
      <c r="AE342" s="11"/>
      <c r="AF342" s="11"/>
      <c r="AG342" s="11"/>
      <c r="AH342" s="11"/>
    </row>
    <row r="343" ht="15" customHeight="1">
      <c r="A343" t="s" s="6">
        <v>114</v>
      </c>
      <c r="B343" t="s" s="6">
        <v>18</v>
      </c>
      <c r="C343" s="7">
        <v>5.92</v>
      </c>
      <c r="D343" s="7">
        <v>0</v>
      </c>
      <c r="E343" s="7">
        <v>11.23</v>
      </c>
      <c r="F343" s="7">
        <v>11.23</v>
      </c>
      <c r="G343" s="7">
        <v>11.23</v>
      </c>
      <c r="H343" s="7">
        <f>(1-W343)*C343+W343*E343</f>
        <v>8.314154880599929</v>
      </c>
      <c r="I343" s="8">
        <f>IF(H343&lt;16.28,N343,0)</f>
        <v>35118061775</v>
      </c>
      <c r="J343" s="131">
        <f>H343*N343/1000</f>
        <v>291977004.703826</v>
      </c>
      <c r="K343" s="8">
        <f>IF(H343&lt;16.28,S343,0)</f>
        <v>28834891962</v>
      </c>
      <c r="L343" s="131">
        <f>H343*S343/1000</f>
        <v>239737757.737434</v>
      </c>
      <c r="M343" s="8">
        <f>IF(C343=E343,0,1)</f>
        <v>1</v>
      </c>
      <c r="N343" s="9">
        <v>35118061775</v>
      </c>
      <c r="O343" s="9">
        <f>N343*C343/1000</f>
        <v>207898925.708</v>
      </c>
      <c r="P343" s="9">
        <v>14770848307</v>
      </c>
      <c r="Q343" s="9">
        <v>12104043875</v>
      </c>
      <c r="R343" s="9">
        <v>1959999780</v>
      </c>
      <c r="S343" s="9">
        <f>P343+Q343+R343</f>
        <v>28834891962</v>
      </c>
      <c r="T343" s="47">
        <f>S343*E343/1000</f>
        <v>323815836.73326</v>
      </c>
      <c r="U343" s="9">
        <v>63952953737</v>
      </c>
      <c r="V343" s="10">
        <v>54.9123</v>
      </c>
      <c r="W343" s="132">
        <f>S343/U343</f>
        <v>0.450876625348386</v>
      </c>
      <c r="X343" s="10">
        <v>45.0877</v>
      </c>
      <c r="Y343" s="115"/>
      <c r="Z343" s="53"/>
      <c r="AA343" s="11"/>
      <c r="AB343" s="11"/>
      <c r="AC343" s="11"/>
      <c r="AD343" s="11"/>
      <c r="AE343" s="11"/>
      <c r="AF343" s="11"/>
      <c r="AG343" s="11"/>
      <c r="AH343" s="11"/>
    </row>
    <row r="344" ht="15" customHeight="1">
      <c r="A344" t="s" s="6">
        <v>670</v>
      </c>
      <c r="B344" t="s" s="6">
        <v>18</v>
      </c>
      <c r="C344" s="7">
        <v>5.82</v>
      </c>
      <c r="D344" s="7">
        <v>0</v>
      </c>
      <c r="E344" s="7">
        <v>5.82</v>
      </c>
      <c r="F344" s="7">
        <v>5.82</v>
      </c>
      <c r="G344" s="7">
        <v>5.82</v>
      </c>
      <c r="H344" s="7">
        <f>(1-W344)*C344+W344*E344</f>
        <v>5.82</v>
      </c>
      <c r="I344" s="8">
        <f>IF(H344&lt;16.28,N344,0)</f>
        <v>3009225573</v>
      </c>
      <c r="J344" s="131">
        <f>H344*N344/1000</f>
        <v>17513692.83486</v>
      </c>
      <c r="K344" s="8">
        <f>IF(H344&lt;16.28,S344,0)</f>
        <v>152694260</v>
      </c>
      <c r="L344" s="131">
        <f>H344*S344/1000</f>
        <v>888680.5932</v>
      </c>
      <c r="M344" s="8">
        <f>IF(C344=E344,0,1)</f>
        <v>0</v>
      </c>
      <c r="N344" s="9">
        <v>3009225573</v>
      </c>
      <c r="O344" s="9">
        <f>N344*C344/1000</f>
        <v>17513692.83486</v>
      </c>
      <c r="P344" s="9">
        <v>94089345</v>
      </c>
      <c r="Q344" s="9">
        <v>12547275</v>
      </c>
      <c r="R344" s="9">
        <v>46057640</v>
      </c>
      <c r="S344" s="9">
        <f>P344+Q344+R344</f>
        <v>152694260</v>
      </c>
      <c r="T344" s="47">
        <f>S344*E344/1000</f>
        <v>888680.5932</v>
      </c>
      <c r="U344" s="9">
        <v>3161919833</v>
      </c>
      <c r="V344" s="10">
        <v>95.1708</v>
      </c>
      <c r="W344" s="132">
        <f>S344/U344</f>
        <v>0.04829162915719</v>
      </c>
      <c r="X344" s="10">
        <v>4.8292</v>
      </c>
      <c r="Y344" s="115"/>
      <c r="Z344" s="53"/>
      <c r="AA344" s="11"/>
      <c r="AB344" s="11"/>
      <c r="AC344" s="11"/>
      <c r="AD344" s="11"/>
      <c r="AE344" s="11"/>
      <c r="AF344" s="11"/>
      <c r="AG344" s="11"/>
      <c r="AH344" s="11"/>
    </row>
    <row r="345" ht="15" customHeight="1">
      <c r="A345" t="s" s="6">
        <v>166</v>
      </c>
      <c r="B345" t="s" s="6">
        <v>18</v>
      </c>
      <c r="C345" s="7">
        <v>5.6</v>
      </c>
      <c r="D345" s="7">
        <v>5.6</v>
      </c>
      <c r="E345" s="7">
        <v>5.6</v>
      </c>
      <c r="F345" s="7">
        <v>5.6</v>
      </c>
      <c r="G345" s="7">
        <v>5.6</v>
      </c>
      <c r="H345" s="7">
        <f>(1-W345)*C345+W345*E345</f>
        <v>5.6</v>
      </c>
      <c r="I345" s="8">
        <f>IF(H345&lt;16.28,N345,0)</f>
        <v>8010449976</v>
      </c>
      <c r="J345" s="131">
        <f>H345*N345/1000</f>
        <v>44858519.8656</v>
      </c>
      <c r="K345" s="8">
        <f>IF(H345&lt;16.28,S345,0)</f>
        <v>574887722</v>
      </c>
      <c r="L345" s="131">
        <f>H345*S345/1000</f>
        <v>3219371.2432</v>
      </c>
      <c r="M345" s="8">
        <f>IF(C345=E345,0,1)</f>
        <v>0</v>
      </c>
      <c r="N345" s="9">
        <v>8010449976</v>
      </c>
      <c r="O345" s="9">
        <f>N345*C345/1000</f>
        <v>44858519.8656</v>
      </c>
      <c r="P345" s="9">
        <v>401370912</v>
      </c>
      <c r="Q345" s="9">
        <v>42466200</v>
      </c>
      <c r="R345" s="9">
        <v>131050610</v>
      </c>
      <c r="S345" s="9">
        <f>P345+Q345+R345</f>
        <v>574887722</v>
      </c>
      <c r="T345" s="47">
        <f>S345*E345/1000</f>
        <v>3219371.2432</v>
      </c>
      <c r="U345" s="9">
        <v>8586044220</v>
      </c>
      <c r="V345" s="10">
        <v>93.3044</v>
      </c>
      <c r="W345" s="132">
        <f>S345/U345</f>
        <v>0.06695606349905341</v>
      </c>
      <c r="X345" s="10">
        <v>6.6956</v>
      </c>
      <c r="Y345" s="115"/>
      <c r="Z345" s="53"/>
      <c r="AA345" s="11"/>
      <c r="AB345" s="11"/>
      <c r="AC345" s="11"/>
      <c r="AD345" s="11"/>
      <c r="AE345" s="11"/>
      <c r="AF345" s="11"/>
      <c r="AG345" s="11"/>
      <c r="AH345" s="11"/>
    </row>
    <row r="346" ht="15" customHeight="1">
      <c r="A346" t="s" s="6">
        <v>522</v>
      </c>
      <c r="B346" t="s" s="6">
        <v>18</v>
      </c>
      <c r="C346" s="7">
        <v>5.33</v>
      </c>
      <c r="D346" s="7">
        <v>0</v>
      </c>
      <c r="E346" s="7">
        <v>8.69</v>
      </c>
      <c r="F346" s="7">
        <v>8.69</v>
      </c>
      <c r="G346" s="7">
        <v>8.69</v>
      </c>
      <c r="H346" s="7">
        <f>(1-W346)*C346+W346*E346</f>
        <v>8.28003166223386</v>
      </c>
      <c r="I346" s="8">
        <f>IF(H346&lt;16.28,N346,0)</f>
        <v>64158430</v>
      </c>
      <c r="J346" s="131">
        <f>H346*N346/1000</f>
        <v>531233.8317992151</v>
      </c>
      <c r="K346" s="8">
        <f>IF(H346&lt;16.28,S346,0)</f>
        <v>461668335</v>
      </c>
      <c r="L346" s="131">
        <f>H346*S346/1000</f>
        <v>3822628.43125079</v>
      </c>
      <c r="M346" s="8">
        <f>IF(C346=E346,0,1)</f>
        <v>1</v>
      </c>
      <c r="N346" s="9">
        <v>64158430</v>
      </c>
      <c r="O346" s="9">
        <f>N346*C346/1000</f>
        <v>341964.4319</v>
      </c>
      <c r="P346" s="9">
        <v>308341</v>
      </c>
      <c r="Q346" s="9">
        <v>282670400</v>
      </c>
      <c r="R346" s="9">
        <v>178689594</v>
      </c>
      <c r="S346" s="9">
        <f>P346+Q346+R346</f>
        <v>461668335</v>
      </c>
      <c r="T346" s="47">
        <f>S346*E346/1000</f>
        <v>4011897.83115</v>
      </c>
      <c r="U346" s="9">
        <v>525826765</v>
      </c>
      <c r="V346" s="10">
        <v>12.2014</v>
      </c>
      <c r="W346" s="132">
        <f>S346/U346</f>
        <v>0.877985613760076</v>
      </c>
      <c r="X346" s="10">
        <v>87.79859999999999</v>
      </c>
      <c r="Y346" s="115"/>
      <c r="Z346" s="53"/>
      <c r="AA346" s="11"/>
      <c r="AB346" s="11"/>
      <c r="AC346" s="11"/>
      <c r="AD346" s="11"/>
      <c r="AE346" s="11"/>
      <c r="AF346" s="11"/>
      <c r="AG346" s="11"/>
      <c r="AH346" s="11"/>
    </row>
    <row r="347" ht="15" customHeight="1">
      <c r="A347" t="s" s="6">
        <v>28</v>
      </c>
      <c r="B347" t="s" s="6">
        <v>18</v>
      </c>
      <c r="C347" s="7">
        <v>5.25</v>
      </c>
      <c r="D347" s="7">
        <v>0</v>
      </c>
      <c r="E347" s="7">
        <v>5.25</v>
      </c>
      <c r="F347" s="7">
        <v>5.25</v>
      </c>
      <c r="G347" s="7">
        <v>5.25</v>
      </c>
      <c r="H347" s="7">
        <f>(1-W347)*C347+W347*E347</f>
        <v>5.25</v>
      </c>
      <c r="I347" s="8">
        <f>IF(H347&lt;16.28,N347,0)</f>
        <v>293205177</v>
      </c>
      <c r="J347" s="131">
        <f>H347*N347/1000</f>
        <v>1539327.17925</v>
      </c>
      <c r="K347" s="8">
        <f>IF(H347&lt;16.28,S347,0)</f>
        <v>6931254</v>
      </c>
      <c r="L347" s="131">
        <f>H347*S347/1000</f>
        <v>36389.0835</v>
      </c>
      <c r="M347" s="8">
        <f>IF(C347=E347,0,1)</f>
        <v>0</v>
      </c>
      <c r="N347" s="9">
        <v>293205177</v>
      </c>
      <c r="O347" s="9">
        <f>N347*C347/1000</f>
        <v>1539327.17925</v>
      </c>
      <c r="P347" s="9">
        <v>1769248</v>
      </c>
      <c r="Q347" s="9">
        <v>29376</v>
      </c>
      <c r="R347" s="9">
        <v>5132630</v>
      </c>
      <c r="S347" s="9">
        <f>P347+Q347+R347</f>
        <v>6931254</v>
      </c>
      <c r="T347" s="47">
        <f>S347*E347/1000</f>
        <v>36389.0835</v>
      </c>
      <c r="U347" s="9">
        <v>300136431</v>
      </c>
      <c r="V347" s="10">
        <v>97.6906</v>
      </c>
      <c r="W347" s="132">
        <f>S347/U347</f>
        <v>0.0230936776881977</v>
      </c>
      <c r="X347" s="10">
        <v>2.3094</v>
      </c>
      <c r="Y347" s="115"/>
      <c r="Z347" s="53"/>
      <c r="AA347" s="11"/>
      <c r="AB347" s="11"/>
      <c r="AC347" s="11"/>
      <c r="AD347" s="11"/>
      <c r="AE347" s="11"/>
      <c r="AF347" s="11"/>
      <c r="AG347" s="11"/>
      <c r="AH347" s="11"/>
    </row>
    <row r="348" ht="15" customHeight="1">
      <c r="A348" t="s" s="6">
        <v>126</v>
      </c>
      <c r="B348" t="s" s="6">
        <v>18</v>
      </c>
      <c r="C348" s="7">
        <v>4.62</v>
      </c>
      <c r="D348" s="7">
        <v>0</v>
      </c>
      <c r="E348" s="7">
        <v>4.62</v>
      </c>
      <c r="F348" s="7">
        <v>4.62</v>
      </c>
      <c r="G348" s="7">
        <v>4.62</v>
      </c>
      <c r="H348" s="7">
        <f>(1-W348)*C348+W348*E348</f>
        <v>4.62</v>
      </c>
      <c r="I348" s="8">
        <f>IF(H348&lt;16.28,N348,0)</f>
        <v>7747671899</v>
      </c>
      <c r="J348" s="131">
        <f>H348*N348/1000</f>
        <v>35794244.17338</v>
      </c>
      <c r="K348" s="8">
        <f>IF(H348&lt;16.28,S348,0)</f>
        <v>487332031</v>
      </c>
      <c r="L348" s="131">
        <f>H348*S348/1000</f>
        <v>2251473.98322</v>
      </c>
      <c r="M348" s="8">
        <f>IF(C348=E348,0,1)</f>
        <v>0</v>
      </c>
      <c r="N348" s="9">
        <v>7747671899</v>
      </c>
      <c r="O348" s="9">
        <f>N348*C348/1000</f>
        <v>35794244.17338</v>
      </c>
      <c r="P348" s="9">
        <v>388554141</v>
      </c>
      <c r="Q348" s="9">
        <v>25033370</v>
      </c>
      <c r="R348" s="9">
        <v>73744520</v>
      </c>
      <c r="S348" s="9">
        <f>P348+Q348+R348</f>
        <v>487332031</v>
      </c>
      <c r="T348" s="47">
        <f>S348*E348/1000</f>
        <v>2251473.98322</v>
      </c>
      <c r="U348" s="9">
        <v>8235003930</v>
      </c>
      <c r="V348" s="10">
        <v>94.0822</v>
      </c>
      <c r="W348" s="132">
        <f>S348/U348</f>
        <v>0.0591781175992711</v>
      </c>
      <c r="X348" s="10">
        <v>5.9178</v>
      </c>
      <c r="Y348" s="115"/>
      <c r="Z348" s="53"/>
      <c r="AA348" s="11"/>
      <c r="AB348" s="11"/>
      <c r="AC348" s="11"/>
      <c r="AD348" s="11"/>
      <c r="AE348" s="11"/>
      <c r="AF348" s="11"/>
      <c r="AG348" s="11"/>
      <c r="AH348" s="11"/>
    </row>
    <row r="349" ht="15" customHeight="1">
      <c r="A349" t="s" s="6">
        <v>410</v>
      </c>
      <c r="B349" t="s" s="6">
        <v>18</v>
      </c>
      <c r="C349" s="7">
        <v>3.74</v>
      </c>
      <c r="D349" s="7">
        <v>3.53</v>
      </c>
      <c r="E349" s="7">
        <v>6.4</v>
      </c>
      <c r="F349" s="7">
        <v>6.4</v>
      </c>
      <c r="G349" s="7">
        <v>6.4</v>
      </c>
      <c r="H349" s="7">
        <f>(1-W349)*C349+W349*E349</f>
        <v>3.94198845018519</v>
      </c>
      <c r="I349" s="8">
        <f>IF(H349&lt;16.28,N349,0)</f>
        <v>23432620983</v>
      </c>
      <c r="J349" s="131">
        <f>H349*N349/1000</f>
        <v>92371121.2725531</v>
      </c>
      <c r="K349" s="8">
        <f>IF(H349&lt;16.28,S349,0)</f>
        <v>1925759492</v>
      </c>
      <c r="L349" s="131">
        <f>H349*S349/1000</f>
        <v>7591321.6752985</v>
      </c>
      <c r="M349" s="8">
        <f>IF(C349=E349,0,1)</f>
        <v>1</v>
      </c>
      <c r="N349" s="9">
        <v>23432620983</v>
      </c>
      <c r="O349" s="9">
        <f>N349*C349/1000</f>
        <v>87638002.47642</v>
      </c>
      <c r="P349" s="9">
        <v>1464596602</v>
      </c>
      <c r="Q349" s="9">
        <v>63624893</v>
      </c>
      <c r="R349" s="9">
        <v>397537997</v>
      </c>
      <c r="S349" s="9">
        <f>P349+Q349+R349</f>
        <v>1925759492</v>
      </c>
      <c r="T349" s="47">
        <f>S349*E349/1000</f>
        <v>12324860.7488</v>
      </c>
      <c r="U349" s="9">
        <v>25360461175</v>
      </c>
      <c r="V349" s="10">
        <v>92.4064</v>
      </c>
      <c r="W349" s="132">
        <f>S349/U349</f>
        <v>0.0759355075884183</v>
      </c>
      <c r="X349" s="10">
        <v>7.5936</v>
      </c>
      <c r="Y349" s="115"/>
      <c r="Z349" s="53"/>
      <c r="AA349" s="11"/>
      <c r="AB349" s="11"/>
      <c r="AC349" s="11"/>
      <c r="AD349" s="11"/>
      <c r="AE349" s="11"/>
      <c r="AF349" s="11"/>
      <c r="AG349" s="11"/>
      <c r="AH349" s="11"/>
    </row>
    <row r="350" ht="15" customHeight="1">
      <c r="A350" t="s" s="6">
        <v>194</v>
      </c>
      <c r="B350" t="s" s="6">
        <v>18</v>
      </c>
      <c r="C350" s="7">
        <v>3.03</v>
      </c>
      <c r="D350" s="7">
        <v>0</v>
      </c>
      <c r="E350" s="7">
        <v>3.03</v>
      </c>
      <c r="F350" s="7">
        <v>3.03</v>
      </c>
      <c r="G350" s="7">
        <v>3.03</v>
      </c>
      <c r="H350" s="7">
        <f>(1-W350)*C350+W350*E350</f>
        <v>3.03</v>
      </c>
      <c r="I350" s="8">
        <f>IF(H350&lt;16.28,N350,0)</f>
        <v>9977341579</v>
      </c>
      <c r="J350" s="131">
        <f>H350*N350/1000</f>
        <v>30231344.98437</v>
      </c>
      <c r="K350" s="8">
        <f>IF(H350&lt;16.28,S350,0)</f>
        <v>628550413</v>
      </c>
      <c r="L350" s="131">
        <f>H350*S350/1000</f>
        <v>1904507.75139</v>
      </c>
      <c r="M350" s="8">
        <f>IF(C350=E350,0,1)</f>
        <v>0</v>
      </c>
      <c r="N350" s="9">
        <v>9977341579</v>
      </c>
      <c r="O350" s="9">
        <f>N350*C350/1000</f>
        <v>30231344.98437</v>
      </c>
      <c r="P350" s="9">
        <v>417307609</v>
      </c>
      <c r="Q350" s="9">
        <v>6998700</v>
      </c>
      <c r="R350" s="9">
        <v>204244104</v>
      </c>
      <c r="S350" s="9">
        <f>P350+Q350+R350</f>
        <v>628550413</v>
      </c>
      <c r="T350" s="47">
        <f>S350*E350/1000</f>
        <v>1904507.75139</v>
      </c>
      <c r="U350" s="9">
        <v>10605891992</v>
      </c>
      <c r="V350" s="10">
        <v>94.0736</v>
      </c>
      <c r="W350" s="132">
        <f>S350/U350</f>
        <v>0.059264266831504</v>
      </c>
      <c r="X350" s="10">
        <v>5.9264</v>
      </c>
      <c r="Y350" s="115"/>
      <c r="Z350" s="53"/>
      <c r="AA350" s="11"/>
      <c r="AB350" s="11"/>
      <c r="AC350" s="11"/>
      <c r="AD350" s="11"/>
      <c r="AE350" s="11"/>
      <c r="AF350" s="11"/>
      <c r="AG350" s="11"/>
      <c r="AH350" s="11"/>
    </row>
    <row r="351" ht="15" customHeight="1">
      <c r="A351" t="s" s="6">
        <v>258</v>
      </c>
      <c r="B351" t="s" s="6">
        <v>18</v>
      </c>
      <c r="C351" s="7">
        <v>3</v>
      </c>
      <c r="D351" s="7">
        <v>0</v>
      </c>
      <c r="E351" s="7">
        <v>3</v>
      </c>
      <c r="F351" s="7">
        <v>3</v>
      </c>
      <c r="G351" s="7">
        <v>3</v>
      </c>
      <c r="H351" s="7">
        <f>(1-W351)*C351+W351*E351</f>
        <v>3</v>
      </c>
      <c r="I351" s="8">
        <f>IF(H351&lt;16.28,N351,0)</f>
        <v>185032010</v>
      </c>
      <c r="J351" s="131">
        <f>H351*N351/1000</f>
        <v>555096.03</v>
      </c>
      <c r="K351" s="8">
        <f>IF(H351&lt;16.28,S351,0)</f>
        <v>139373942</v>
      </c>
      <c r="L351" s="131">
        <f>H351*S351/1000</f>
        <v>418121.826</v>
      </c>
      <c r="M351" s="8">
        <f>IF(C351=E351,0,1)</f>
        <v>0</v>
      </c>
      <c r="N351" s="9">
        <v>185032010</v>
      </c>
      <c r="O351" s="9">
        <f>N351*C351/1000</f>
        <v>555096.03</v>
      </c>
      <c r="P351" s="9">
        <v>111808252</v>
      </c>
      <c r="Q351" s="9">
        <v>15920900</v>
      </c>
      <c r="R351" s="9">
        <v>11644790</v>
      </c>
      <c r="S351" s="9">
        <f>P351+Q351+R351</f>
        <v>139373942</v>
      </c>
      <c r="T351" s="47">
        <f>S351*E351/1000</f>
        <v>418121.826</v>
      </c>
      <c r="U351" s="9">
        <v>324405952</v>
      </c>
      <c r="V351" s="10">
        <v>57.0372</v>
      </c>
      <c r="W351" s="132">
        <f>S351/U351</f>
        <v>0.429628190052444</v>
      </c>
      <c r="X351" s="10">
        <v>42.9628</v>
      </c>
      <c r="Y351" s="115"/>
      <c r="Z351" s="53"/>
      <c r="AA351" s="11"/>
      <c r="AB351" s="11"/>
      <c r="AC351" s="11"/>
      <c r="AD351" s="11"/>
      <c r="AE351" s="11"/>
      <c r="AF351" s="11"/>
      <c r="AG351" s="11"/>
      <c r="AH351" s="11"/>
    </row>
    <row r="352" ht="15" customHeight="1">
      <c r="A352" t="s" s="6">
        <v>140</v>
      </c>
      <c r="B352" t="s" s="6">
        <v>18</v>
      </c>
      <c r="C352" s="7">
        <v>2.82</v>
      </c>
      <c r="D352" s="7">
        <v>0</v>
      </c>
      <c r="E352" s="7">
        <v>2.82</v>
      </c>
      <c r="F352" s="7">
        <v>2.82</v>
      </c>
      <c r="G352" s="7">
        <v>2.82</v>
      </c>
      <c r="H352" s="7">
        <f>(1-W352)*C352+W352*E352</f>
        <v>2.82</v>
      </c>
      <c r="I352" s="8">
        <f>IF(H352&lt;16.28,N352,0)</f>
        <v>3592222191</v>
      </c>
      <c r="J352" s="131">
        <f>H352*N352/1000</f>
        <v>10130066.57862</v>
      </c>
      <c r="K352" s="8">
        <f>IF(H352&lt;16.28,S352,0)</f>
        <v>97516819</v>
      </c>
      <c r="L352" s="131">
        <f>H352*S352/1000</f>
        <v>274997.42958</v>
      </c>
      <c r="M352" s="8">
        <f>IF(C352=E352,0,1)</f>
        <v>0</v>
      </c>
      <c r="N352" s="9">
        <v>3592222191</v>
      </c>
      <c r="O352" s="9">
        <f>N352*C352/1000</f>
        <v>10130066.57862</v>
      </c>
      <c r="P352" s="9">
        <v>28664219</v>
      </c>
      <c r="Q352" s="9">
        <v>853100</v>
      </c>
      <c r="R352" s="9">
        <v>67999500</v>
      </c>
      <c r="S352" s="9">
        <f>P352+Q352+R352</f>
        <v>97516819</v>
      </c>
      <c r="T352" s="47">
        <f>S352*E352/1000</f>
        <v>274997.42958</v>
      </c>
      <c r="U352" s="9">
        <v>3689739010</v>
      </c>
      <c r="V352" s="10">
        <v>97.3571</v>
      </c>
      <c r="W352" s="132">
        <f>S352/U352</f>
        <v>0.0264291915324385</v>
      </c>
      <c r="X352" s="10">
        <v>2.6429</v>
      </c>
      <c r="Y352" s="115"/>
      <c r="Z352" s="53"/>
      <c r="AA352" s="11"/>
      <c r="AB352" s="11"/>
      <c r="AC352" s="11"/>
      <c r="AD352" s="11"/>
      <c r="AE352" s="11"/>
      <c r="AF352" s="11"/>
      <c r="AG352" s="11"/>
      <c r="AH352" s="11"/>
    </row>
    <row r="353" ht="15" customHeight="1">
      <c r="A353" t="s" s="6">
        <v>234</v>
      </c>
      <c r="B353" t="s" s="6">
        <v>18</v>
      </c>
      <c r="C353" s="7"/>
      <c r="D353" s="7"/>
      <c r="E353" s="7"/>
      <c r="F353" s="7"/>
      <c r="G353" s="7"/>
      <c r="H353" s="7"/>
      <c r="I353" s="8">
        <f>IF(H353&lt;16.28,N353,0)</f>
        <v>0</v>
      </c>
      <c r="J353" s="8"/>
      <c r="K353" s="8"/>
      <c r="L353" s="8"/>
      <c r="M353" s="8">
        <f>IF(C353=E353,0,1)</f>
        <v>0</v>
      </c>
      <c r="N353" s="9"/>
      <c r="O353" s="9">
        <f>N353*C353/1000</f>
        <v>0</v>
      </c>
      <c r="P353" s="9"/>
      <c r="Q353" s="9"/>
      <c r="R353" s="9"/>
      <c r="S353" s="9">
        <f>P353+Q353+R353</f>
        <v>0</v>
      </c>
      <c r="T353" s="9"/>
      <c r="U353" s="9"/>
      <c r="V353" s="10"/>
      <c r="W353" s="10"/>
      <c r="X353" s="10"/>
      <c r="Y353" s="119"/>
      <c r="Z353" s="71"/>
      <c r="AA353" s="14"/>
      <c r="AB353" s="14"/>
      <c r="AC353" s="14"/>
      <c r="AD353" s="14"/>
      <c r="AE353" s="14"/>
      <c r="AF353" s="14"/>
      <c r="AG353" s="14"/>
      <c r="AH353" s="14"/>
    </row>
    <row r="354" ht="51" customHeight="1">
      <c r="A354" s="15"/>
      <c r="B354" s="15"/>
      <c r="C354" s="7"/>
      <c r="D354" s="7"/>
      <c r="E354" s="7"/>
      <c r="F354" s="7"/>
      <c r="G354" s="7"/>
      <c r="H354" s="7"/>
      <c r="I354" t="s" s="17">
        <v>752</v>
      </c>
      <c r="J354" t="s" s="17">
        <v>753</v>
      </c>
      <c r="K354" t="s" s="17">
        <v>754</v>
      </c>
      <c r="L354" t="s" s="17">
        <v>755</v>
      </c>
      <c r="M354" t="s" s="72">
        <v>719</v>
      </c>
      <c r="N354" t="s" s="17">
        <v>720</v>
      </c>
      <c r="O354" t="s" s="17">
        <v>735</v>
      </c>
      <c r="P354" s="9"/>
      <c r="Q354" s="9"/>
      <c r="R354" s="9"/>
      <c r="S354" t="s" s="17">
        <v>721</v>
      </c>
      <c r="T354" s="143"/>
      <c r="U354" s="73"/>
      <c r="V354" s="10"/>
      <c r="W354" s="10"/>
      <c r="X354" s="19"/>
      <c r="Y354" s="120"/>
      <c r="Z354" s="78"/>
      <c r="AA354" s="79"/>
      <c r="AB354" s="79"/>
      <c r="AC354" s="79"/>
      <c r="AD354" s="79"/>
      <c r="AE354" s="79"/>
      <c r="AF354" s="79"/>
      <c r="AG354" s="79"/>
      <c r="AH354" s="79"/>
    </row>
    <row r="355" ht="15" customHeight="1">
      <c r="A355" s="15"/>
      <c r="B355" s="15"/>
      <c r="C355" s="7"/>
      <c r="D355" s="7"/>
      <c r="E355" s="7"/>
      <c r="F355" s="7"/>
      <c r="G355" s="7"/>
      <c r="H355" s="7"/>
      <c r="I355" s="144">
        <f>SUM(I3:I353)</f>
        <v>951628269772</v>
      </c>
      <c r="J355" s="145">
        <f>SUM(J3:J353)</f>
        <v>16451448823.0964</v>
      </c>
      <c r="K355" s="144">
        <f>SUM(K3:K353)</f>
        <v>210185663889</v>
      </c>
      <c r="L355" s="145">
        <f>SUM(L3:L353)</f>
        <v>3779489496.12809</v>
      </c>
      <c r="M355" s="80">
        <f>SUM(M3:M353)</f>
        <v>117</v>
      </c>
      <c r="N355" s="81">
        <f>SUM(N3:N353)</f>
        <v>1204584794220</v>
      </c>
      <c r="O355" s="82">
        <f>SUM(O3:O353)</f>
        <v>14736536016.52</v>
      </c>
      <c r="P355" s="9"/>
      <c r="Q355" s="9"/>
      <c r="R355" s="9"/>
      <c r="S355" s="83">
        <f>SUM(S3:S353)</f>
        <v>265480860193</v>
      </c>
      <c r="T355" s="84">
        <f>SUM(T3:T353)</f>
        <v>5494412039.65905</v>
      </c>
      <c r="U355" s="85"/>
      <c r="V355" s="10"/>
      <c r="W355" s="10"/>
      <c r="X355" s="10"/>
      <c r="Y355" s="122"/>
      <c r="Z355" s="93"/>
      <c r="AA355" s="94"/>
      <c r="AB355" s="94"/>
      <c r="AC355" s="94"/>
      <c r="AD355" s="94"/>
      <c r="AE355" s="94"/>
      <c r="AF355" s="94"/>
      <c r="AG355" s="94"/>
      <c r="AH355" s="94"/>
    </row>
    <row r="356" ht="15" customHeight="1">
      <c r="A356" s="15"/>
      <c r="B356" s="15"/>
      <c r="C356" s="7"/>
      <c r="D356" s="7"/>
      <c r="E356" s="7"/>
      <c r="F356" s="7"/>
      <c r="G356" s="7"/>
      <c r="H356" s="7"/>
      <c r="I356" s="95">
        <f>I355/N355</f>
        <v>0.790005215355723</v>
      </c>
      <c r="J356" s="48">
        <f>J355/N355*1000</f>
        <v>13.6573605295667</v>
      </c>
      <c r="K356" s="95">
        <f>K355/S355</f>
        <v>0.791716825597893</v>
      </c>
      <c r="L356" s="48">
        <f>L355/S355*1000</f>
        <v>14.2363916305698</v>
      </c>
      <c r="M356" s="95">
        <f>M355/351</f>
        <v>0.333333333333333</v>
      </c>
      <c r="N356" s="9"/>
      <c r="O356" s="48">
        <f>O355/N355*1000</f>
        <v>12.2337058272949</v>
      </c>
      <c r="P356" s="9"/>
      <c r="Q356" s="9"/>
      <c r="R356" s="9"/>
      <c r="S356" s="9"/>
      <c r="T356" s="9"/>
      <c r="U356" s="9"/>
      <c r="V356" s="10"/>
      <c r="W356" s="10"/>
      <c r="X356" s="10"/>
      <c r="Y356" s="125"/>
      <c r="Z356" s="101"/>
      <c r="AA356" s="32"/>
      <c r="AB356" s="32"/>
      <c r="AC356" s="32"/>
      <c r="AD356" s="32"/>
      <c r="AE356" s="32"/>
      <c r="AF356" s="32"/>
      <c r="AG356" s="32"/>
      <c r="AH356" s="32"/>
    </row>
    <row r="357" ht="39" customHeight="1">
      <c r="A357" s="15"/>
      <c r="B357" s="15"/>
      <c r="C357" s="7"/>
      <c r="D357" s="7"/>
      <c r="E357" s="7"/>
      <c r="F357" s="7"/>
      <c r="G357" s="7"/>
      <c r="H357" s="7"/>
      <c r="I357" s="95">
        <f>1-I356</f>
        <v>0.209994784644277</v>
      </c>
      <c r="J357" s="116"/>
      <c r="K357" s="95">
        <f>1-K356</f>
        <v>0.208283174402107</v>
      </c>
      <c r="L357" s="73"/>
      <c r="M357" s="102"/>
      <c r="N357" s="9"/>
      <c r="O357" s="146"/>
      <c r="P357" s="9"/>
      <c r="Q357" s="9"/>
      <c r="R357" s="9"/>
      <c r="S357" s="9"/>
      <c r="T357" s="9"/>
      <c r="U357" s="9"/>
      <c r="V357" s="10"/>
      <c r="W357" s="10"/>
      <c r="X357" s="10"/>
      <c r="Y357" s="127"/>
      <c r="Z357" s="108"/>
      <c r="AA357" s="7"/>
      <c r="AB357" s="7"/>
      <c r="AC357" s="7"/>
      <c r="AD357" s="7"/>
      <c r="AE357" s="7"/>
      <c r="AF357" s="7"/>
      <c r="AG357" s="7"/>
      <c r="AH357" s="7"/>
    </row>
    <row r="358" ht="39" customHeight="1">
      <c r="A358" s="15"/>
      <c r="B358" s="15"/>
      <c r="C358" s="7"/>
      <c r="D358" s="7"/>
      <c r="E358" s="7"/>
      <c r="F358" s="7"/>
      <c r="G358" s="7"/>
      <c r="H358" s="7"/>
      <c r="I358" s="147"/>
      <c r="J358" s="148"/>
      <c r="K358" t="s" s="149">
        <v>757</v>
      </c>
      <c r="L358" s="150">
        <f>J355+L355</f>
        <v>20230938319.2245</v>
      </c>
      <c r="M358" s="102"/>
      <c r="N358" s="9"/>
      <c r="O358" t="s" s="149">
        <v>757</v>
      </c>
      <c r="P358" s="47">
        <f>O355+T355</f>
        <v>20230948056.1791</v>
      </c>
      <c r="Q358" s="9"/>
      <c r="R358" s="9"/>
      <c r="S358" s="9"/>
      <c r="T358" s="9"/>
      <c r="U358" s="9"/>
      <c r="V358" s="10"/>
      <c r="W358" s="10"/>
      <c r="X358" s="10"/>
      <c r="Y358" s="127"/>
      <c r="Z358" s="108"/>
      <c r="AA358" s="7"/>
      <c r="AB358" s="7"/>
      <c r="AC358" s="7"/>
      <c r="AD358" s="7"/>
      <c r="AE358" s="7"/>
      <c r="AF358" s="7"/>
      <c r="AG358" s="7"/>
      <c r="AH358" s="7"/>
    </row>
  </sheetData>
  <mergeCells count="1">
    <mergeCell ref="P1:AH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