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ummary" sheetId="1" r:id="rId4"/>
    <sheet name="ANALYSIS" sheetId="2" r:id="rId5"/>
    <sheet name="ASSESSMENTS" sheetId="3" r:id="rId6"/>
    <sheet name="TAX FRATES" sheetId="4" r:id="rId7"/>
    <sheet name="Sort by % CIP" sheetId="5" r:id="rId8"/>
  </sheets>
</workbook>
</file>

<file path=xl/sharedStrings.xml><?xml version="1.0" encoding="utf-8"?>
<sst xmlns="http://schemas.openxmlformats.org/spreadsheetml/2006/main" uniqueCount="771">
  <si>
    <t>2023 Tax Data Summary</t>
  </si>
  <si>
    <t xml:space="preserve">Assessments </t>
  </si>
  <si>
    <r>
      <rPr>
        <b val="1"/>
        <sz val="12"/>
        <color indexed="8"/>
        <rFont val="Arial"/>
      </rPr>
      <t>TOTAL  ASSESSMENTS</t>
    </r>
  </si>
  <si>
    <r>
      <rPr>
        <b val="1"/>
        <sz val="12"/>
        <color indexed="8"/>
        <rFont val="Arial"/>
      </rPr>
      <t>TOTAL RESIDENTIAL ASSESSMENTS</t>
    </r>
  </si>
  <si>
    <r>
      <rPr>
        <b val="1"/>
        <sz val="12"/>
        <color indexed="8"/>
        <rFont val="Arial"/>
      </rPr>
      <t>Residential Single Rate Communities</t>
    </r>
  </si>
  <si>
    <r>
      <rPr>
        <b val="1"/>
        <sz val="12"/>
        <color indexed="8"/>
        <rFont val="Arial"/>
      </rPr>
      <t>Residential Split Rate Communities</t>
    </r>
  </si>
  <si>
    <r>
      <rPr>
        <b val="1"/>
        <sz val="12"/>
        <color indexed="8"/>
        <rFont val="Arial"/>
      </rPr>
      <t>TOTAL CIP ASSESSMENTS</t>
    </r>
  </si>
  <si>
    <r>
      <rPr>
        <b val="1"/>
        <sz val="12"/>
        <color indexed="8"/>
        <rFont val="Arial"/>
      </rPr>
      <t>CIP Assessments Single Rate Communities</t>
    </r>
  </si>
  <si>
    <r>
      <rPr>
        <b val="1"/>
        <sz val="12"/>
        <color indexed="8"/>
        <rFont val="Arial"/>
      </rPr>
      <t>CIP Assessments Split Rate Communities</t>
    </r>
  </si>
  <si>
    <t>Tax Rates</t>
  </si>
  <si>
    <r>
      <rPr>
        <b val="1"/>
        <sz val="12"/>
        <color indexed="8"/>
        <rFont val="Arial"/>
      </rPr>
      <t>Average  Residential Tax Rate for the State</t>
    </r>
  </si>
  <si>
    <r>
      <rPr>
        <b val="1"/>
        <sz val="12"/>
        <color indexed="8"/>
        <rFont val="Arial"/>
      </rPr>
      <t>Average CIP Tax Rate for the State</t>
    </r>
  </si>
  <si>
    <r>
      <rPr>
        <b val="1"/>
        <sz val="12"/>
        <color indexed="8"/>
        <rFont val="Arial"/>
      </rPr>
      <t>Average Residential Tax Rate for Single Rate Communities</t>
    </r>
  </si>
  <si>
    <r>
      <rPr>
        <b val="1"/>
        <sz val="12"/>
        <color indexed="8"/>
        <rFont val="Arial"/>
      </rPr>
      <t>Average CIP Tax Rate for Single Rate Communities</t>
    </r>
  </si>
  <si>
    <r>
      <rPr>
        <b val="1"/>
        <sz val="12"/>
        <color indexed="8"/>
        <rFont val="Arial"/>
      </rPr>
      <t>Average Residential Tax Rate for Split Rate Communities</t>
    </r>
  </si>
  <si>
    <r>
      <rPr>
        <b val="1"/>
        <sz val="12"/>
        <color indexed="8"/>
        <rFont val="Arial"/>
      </rPr>
      <t>Average CIP Tax Rate for Split Rate Communities</t>
    </r>
  </si>
  <si>
    <t>2023 Real Estate Tax Analysis</t>
  </si>
  <si>
    <t>TOTAL RESIDENTIAL ASSESSMENTS</t>
  </si>
  <si>
    <t>Residential Single Rate Communities</t>
  </si>
  <si>
    <t>Residential Split Rate Communities</t>
  </si>
  <si>
    <t>TOTAL COMMERCIAL ASSESSMENTS</t>
  </si>
  <si>
    <t>TOTAL INDUSTRIAL ASSESSMENTS</t>
  </si>
  <si>
    <t>TOTAL PERSONAL ASSESSMENTS</t>
  </si>
  <si>
    <t>TOTAL CIP ASSESSMENTS</t>
  </si>
  <si>
    <t>CIP Assessments Single Rate Communities</t>
  </si>
  <si>
    <t>CIP Assessments Split Rate Communities</t>
  </si>
  <si>
    <t>TOTAL  ASSESSMENTS</t>
  </si>
  <si>
    <t>CIP PERCENT</t>
  </si>
  <si>
    <t>NUMBER OF SPLIT RATE COMUNITIES</t>
  </si>
  <si>
    <t>Residential Property Paying a Tax Rate Less Than Southborough’s</t>
  </si>
  <si>
    <t>CIP Property Paying a Tax Rate Less Than Southborough’s</t>
  </si>
  <si>
    <t>Total Residential Revenue</t>
  </si>
  <si>
    <t>Average  Residential Tax Rate for the State</t>
  </si>
  <si>
    <t>Total CIP Tax Revenue</t>
  </si>
  <si>
    <t>Average CIP Tax Rate for the State</t>
  </si>
  <si>
    <t>Total Tax Revenue from Residential Property in Single Rate Communities</t>
  </si>
  <si>
    <t>Average Residential Tax Rate for Single Rate Communities</t>
  </si>
  <si>
    <t>Total Tax Revenue from Residential Property in Split Rate Communities</t>
  </si>
  <si>
    <t>Average Residential Tax Rate for Split Rate Communities</t>
  </si>
  <si>
    <t>Total Tax Revenue from CIP Property in Single Rate Communities</t>
  </si>
  <si>
    <t>Average CIP Tax Rate for Single Rate Communities</t>
  </si>
  <si>
    <t>Total Tax Revenue from CIP Property in Split Rate Communities</t>
  </si>
  <si>
    <t>Average CIP Tax Rate for Split Rate Communities</t>
  </si>
  <si>
    <t>Municipality</t>
  </si>
  <si>
    <t>Residential</t>
  </si>
  <si>
    <t>Open Space</t>
  </si>
  <si>
    <t>Commercial</t>
  </si>
  <si>
    <t>Industrial</t>
  </si>
  <si>
    <t>Personal Property</t>
  </si>
  <si>
    <t>CIP ASSESSMENT</t>
  </si>
  <si>
    <t>Total</t>
  </si>
  <si>
    <t>RO% of Total</t>
  </si>
  <si>
    <t>CIP% of Total</t>
  </si>
  <si>
    <t xml:space="preserve">Single Rate </t>
  </si>
  <si>
    <t>SPLIT TAX COMMUNITIES</t>
  </si>
  <si>
    <t>Residential Revenue</t>
  </si>
  <si>
    <t>CIP Revenue</t>
  </si>
  <si>
    <t>Residential Revenue for Single Rate Communities</t>
  </si>
  <si>
    <t>Residential Revenue for Split Rate Communities</t>
  </si>
  <si>
    <t>CIP  Revenue for Single Rate Communities</t>
  </si>
  <si>
    <t>Tax Rate Calculation Check</t>
  </si>
  <si>
    <t>CIP  Revenue for Split Rate Communities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</si>
  <si>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</si>
  <si>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</si>
  <si>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</si>
  <si>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</si>
  <si>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</si>
  <si>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</si>
  <si>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</si>
  <si>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</si>
  <si>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</si>
  <si>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</si>
  <si>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</si>
  <si>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</si>
  <si>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</si>
  <si>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</si>
  <si>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</si>
  <si>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</si>
  <si>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</si>
  <si>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</si>
  <si>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</si>
  <si>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</si>
  <si>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</si>
  <si>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</si>
  <si>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</si>
  <si>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</si>
  <si>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</si>
  <si>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</si>
  <si>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</si>
  <si>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</si>
  <si>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</si>
  <si>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</si>
  <si>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</si>
  <si>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</si>
  <si>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</si>
  <si>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</si>
  <si>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</si>
  <si>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</si>
  <si>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</si>
  <si>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</si>
  <si>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</si>
  <si>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</si>
  <si>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</si>
  <si>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</si>
  <si>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</si>
  <si>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</si>
  <si>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</si>
  <si>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</si>
  <si>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</si>
  <si>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</si>
  <si>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</si>
  <si>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</si>
  <si>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</si>
  <si>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</si>
  <si>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</si>
  <si>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</si>
  <si>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</si>
  <si>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</si>
  <si>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</si>
  <si>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</si>
  <si>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</si>
  <si>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</si>
  <si>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</si>
  <si>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</si>
  <si>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</si>
  <si>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</si>
  <si>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</si>
  <si>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</si>
  <si>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</si>
  <si>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</si>
  <si>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</si>
  <si>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</si>
  <si>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</si>
  <si>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</si>
  <si>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</si>
  <si>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</si>
  <si>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</si>
  <si>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</si>
  <si>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</si>
  <si>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</si>
  <si>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</si>
  <si>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</si>
  <si>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</si>
  <si>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</si>
  <si>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</si>
  <si>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</si>
  <si>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</si>
  <si>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</si>
  <si>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</si>
  <si>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</si>
  <si>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</si>
  <si>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</si>
  <si>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</si>
  <si>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</si>
  <si>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</si>
  <si>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</si>
  <si>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</si>
  <si>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</si>
  <si>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</si>
  <si>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</si>
  <si>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</si>
  <si>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</si>
  <si>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</si>
  <si>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</si>
  <si>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</si>
  <si>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Aquinnah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</si>
  <si>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</si>
  <si>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</si>
  <si>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</si>
  <si>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</si>
  <si>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</si>
  <si>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</si>
  <si>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</si>
  <si>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</si>
  <si>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</si>
  <si>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</si>
  <si>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</si>
  <si>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</si>
  <si>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</si>
  <si>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</si>
  <si>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</si>
  <si>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</si>
  <si>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</si>
  <si>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</si>
  <si>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</si>
  <si>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</si>
  <si>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</si>
  <si>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</si>
  <si>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</si>
  <si>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</si>
  <si>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</si>
  <si>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</si>
  <si>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</si>
  <si>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</si>
  <si>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</si>
  <si>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</si>
  <si>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</si>
  <si>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</si>
  <si>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</si>
  <si>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</si>
  <si>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</si>
  <si>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</si>
  <si>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</si>
  <si>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</si>
  <si>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</si>
  <si>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</si>
  <si>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</si>
  <si>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</si>
  <si>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</si>
  <si>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</si>
  <si>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</si>
  <si>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</si>
  <si>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</si>
  <si>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</si>
  <si>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</si>
  <si>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</si>
  <si>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</si>
  <si>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</si>
  <si>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</si>
  <si>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</si>
  <si>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</si>
  <si>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</si>
  <si>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</si>
  <si>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</si>
  <si>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</si>
  <si>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</si>
  <si>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</si>
  <si>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 By The Sea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</si>
  <si>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</si>
  <si>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</si>
  <si>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</si>
  <si>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</si>
  <si>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</si>
  <si>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</si>
  <si>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</si>
  <si>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</si>
  <si>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</si>
  <si>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</si>
  <si>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</si>
  <si>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</si>
  <si>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</si>
  <si>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</si>
  <si>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</si>
  <si>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</si>
  <si>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</si>
  <si>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</si>
  <si>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</si>
  <si>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</si>
  <si>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</si>
  <si>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</si>
  <si>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</si>
  <si>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</si>
  <si>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</si>
  <si>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</si>
  <si>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</si>
  <si>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</si>
  <si>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</si>
  <si>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</si>
  <si>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</si>
  <si>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</si>
  <si>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</si>
  <si>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</si>
  <si>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</si>
  <si>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</si>
  <si>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</si>
  <si>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</si>
  <si>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</si>
  <si>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</si>
  <si>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</si>
  <si>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</si>
  <si>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</si>
  <si>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</si>
  <si>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</si>
  <si>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</si>
  <si>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</si>
  <si>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</si>
  <si>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</si>
  <si>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</si>
  <si>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</si>
  <si>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</si>
  <si>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</si>
  <si>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</si>
  <si>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</si>
  <si>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</si>
  <si>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</si>
  <si>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</si>
  <si>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</si>
  <si>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</si>
  <si>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</si>
  <si>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</si>
  <si>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</si>
  <si>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</si>
  <si>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</si>
  <si>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</si>
  <si>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</si>
  <si>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</si>
  <si>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</si>
  <si>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</si>
  <si>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</si>
  <si>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</si>
  <si>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</si>
  <si>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</si>
  <si>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</si>
  <si>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</si>
  <si>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</si>
  <si>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</si>
  <si>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</si>
  <si>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</si>
  <si>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</si>
  <si>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</si>
  <si>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</si>
  <si>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</si>
  <si>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</si>
  <si>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</si>
  <si>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</si>
  <si>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</si>
  <si>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</si>
  <si>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</si>
  <si>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</si>
  <si>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</si>
  <si>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</si>
  <si>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</si>
  <si>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</si>
  <si>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</si>
  <si>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</si>
  <si>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</si>
  <si>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</si>
  <si>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</si>
  <si>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</si>
  <si>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</si>
  <si>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</si>
  <si>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</si>
  <si>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</si>
  <si>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</si>
  <si>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</si>
  <si>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</si>
  <si>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</si>
  <si>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</si>
  <si>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</si>
  <si>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</si>
  <si>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</si>
  <si>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</si>
  <si>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</si>
  <si>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</si>
  <si>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</si>
  <si>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</si>
  <si>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</si>
  <si>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</si>
  <si>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</si>
  <si>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</si>
  <si>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</si>
  <si>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</si>
  <si>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</si>
  <si>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</si>
  <si>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</si>
  <si>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</si>
  <si>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</si>
  <si>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</si>
  <si>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</si>
  <si>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</si>
  <si>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</si>
  <si>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</si>
  <si>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</si>
  <si>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</si>
  <si>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</si>
  <si>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</si>
  <si>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</si>
  <si>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</si>
  <si>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</si>
  <si>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</si>
  <si>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</si>
  <si>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</si>
  <si>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</si>
  <si>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</si>
  <si>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</si>
  <si>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</si>
  <si>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</si>
  <si>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</si>
  <si>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</si>
  <si>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</si>
  <si>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</si>
  <si>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</si>
  <si>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</si>
  <si>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</si>
  <si>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</si>
  <si>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</si>
  <si>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</si>
  <si>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</si>
  <si>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</si>
  <si>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</si>
  <si>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</si>
  <si>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</si>
  <si>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</si>
  <si>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</si>
  <si>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</si>
  <si>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</si>
  <si>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</si>
  <si>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</si>
  <si>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</si>
  <si>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</si>
  <si>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</si>
  <si>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</si>
  <si>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</si>
  <si>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</si>
  <si>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</si>
  <si>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</si>
  <si>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</si>
  <si>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</si>
  <si>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</si>
  <si>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</si>
  <si>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</si>
  <si>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</si>
  <si>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</si>
  <si>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>DOR Code</t>
  </si>
  <si>
    <t>Fiscal Year</t>
  </si>
  <si>
    <t>001</t>
  </si>
  <si>
    <t>2023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</si>
  <si>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</si>
  <si>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</si>
  <si>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</si>
  <si>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</si>
  <si>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</si>
  <si>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</si>
  <si>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</si>
  <si>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</si>
  <si>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</si>
  <si>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</si>
  <si>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</si>
  <si>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</si>
  <si>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</si>
  <si>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</si>
  <si>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</si>
  <si>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</si>
  <si>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</si>
  <si>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</si>
  <si>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</si>
  <si>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</si>
  <si>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</si>
  <si>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</si>
  <si>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</si>
  <si>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</si>
  <si>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</si>
  <si>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</si>
  <si>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</si>
  <si>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</si>
  <si>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</si>
  <si>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</si>
  <si>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</si>
  <si>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</si>
  <si>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</si>
  <si>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</si>
  <si>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</si>
  <si>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</si>
  <si>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</si>
  <si>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</si>
  <si>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</si>
  <si>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</si>
  <si>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</si>
  <si>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</si>
  <si>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</si>
  <si>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</si>
  <si>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</si>
  <si>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</si>
  <si>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</si>
  <si>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</si>
  <si>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</si>
  <si>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</si>
  <si>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</si>
  <si>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</si>
  <si>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</si>
  <si>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</si>
  <si>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</si>
  <si>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</si>
  <si>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</si>
  <si>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</si>
  <si>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</si>
  <si>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</si>
  <si>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</si>
  <si>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</si>
  <si>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</si>
  <si>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</si>
  <si>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</si>
  <si>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</si>
  <si>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</si>
  <si>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</si>
  <si>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</si>
  <si>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</si>
  <si>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</si>
  <si>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</si>
  <si>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</si>
  <si>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</si>
  <si>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</si>
  <si>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</si>
  <si>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</si>
  <si>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</si>
  <si>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</si>
  <si>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</si>
  <si>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</si>
  <si>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</si>
  <si>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</si>
  <si>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</si>
  <si>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</si>
  <si>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</si>
  <si>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</si>
  <si>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</si>
  <si>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</si>
  <si>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</si>
  <si>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</si>
  <si>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</si>
  <si>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</si>
  <si>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</si>
  <si>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</si>
  <si>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</si>
  <si>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</si>
  <si>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</si>
  <si>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</si>
  <si>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</si>
  <si>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</si>
  <si>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</si>
  <si>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</si>
  <si>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</si>
  <si>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</si>
  <si>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</si>
  <si>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</si>
  <si>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</si>
  <si>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</si>
  <si>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</si>
  <si>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</si>
  <si>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</si>
  <si>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</si>
  <si>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</si>
  <si>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</si>
  <si>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</si>
  <si>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</si>
  <si>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</si>
  <si>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</si>
  <si>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</si>
  <si>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</si>
  <si>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</si>
  <si>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</si>
  <si>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</si>
  <si>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</si>
  <si>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</si>
  <si>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</si>
  <si>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</si>
  <si>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</si>
  <si>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</si>
  <si>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</si>
  <si>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</si>
  <si>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</si>
  <si>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</si>
  <si>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</si>
  <si>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</si>
  <si>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</si>
  <si>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</si>
  <si>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</si>
  <si>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</si>
  <si>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</si>
  <si>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</si>
  <si>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</si>
  <si>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</si>
  <si>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</si>
  <si>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</si>
  <si>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</si>
  <si>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</si>
  <si>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</si>
  <si>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</si>
  <si>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</si>
  <si>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</si>
  <si>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</si>
  <si>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</si>
  <si>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</si>
  <si>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</si>
  <si>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</si>
  <si>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</si>
  <si>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</si>
  <si>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</si>
  <si>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</si>
  <si>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</si>
  <si>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</si>
  <si>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</si>
  <si>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</si>
  <si>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</si>
  <si>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</si>
  <si>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</si>
  <si>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</si>
  <si>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</si>
  <si>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</si>
  <si>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</si>
  <si>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</si>
  <si>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</si>
  <si>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</si>
  <si>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</si>
  <si>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</si>
  <si>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</si>
  <si>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</si>
  <si>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</si>
  <si>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</si>
  <si>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</si>
  <si>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</si>
  <si>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</si>
  <si>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</si>
  <si>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</si>
  <si>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</si>
  <si>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</si>
  <si>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</si>
  <si>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</si>
  <si>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</si>
  <si>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</si>
  <si>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</si>
  <si>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</si>
  <si>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</si>
  <si>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</si>
  <si>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</si>
  <si>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</si>
  <si>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</si>
  <si>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</si>
  <si>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</si>
  <si>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</si>
  <si>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</si>
  <si>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</si>
  <si>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</si>
  <si>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</si>
  <si>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</si>
  <si>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</si>
  <si>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</si>
  <si>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</si>
  <si>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</si>
  <si>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</si>
  <si>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</si>
  <si>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</si>
  <si>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</si>
  <si>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</si>
  <si>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</si>
  <si>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</si>
  <si>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</si>
  <si>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</si>
  <si>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</si>
  <si>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</si>
  <si>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</si>
  <si>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</si>
  <si>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</si>
  <si>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</si>
  <si>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</si>
  <si>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</si>
  <si>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</si>
  <si>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</si>
  <si>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</si>
  <si>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</si>
  <si>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</si>
  <si>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</si>
  <si>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</si>
  <si>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</si>
  <si>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</si>
  <si>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</si>
  <si>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</si>
  <si>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</si>
  <si>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</si>
  <si>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</si>
  <si>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</si>
  <si>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</si>
  <si>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</si>
  <si>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</si>
  <si>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</si>
  <si>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</si>
  <si>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</si>
  <si>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</si>
  <si>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</si>
  <si>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</si>
  <si>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</si>
  <si>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</si>
  <si>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</si>
  <si>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</si>
  <si>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</si>
  <si>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</si>
  <si>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</si>
  <si>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</si>
  <si>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</si>
  <si>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</si>
  <si>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</si>
  <si>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</si>
  <si>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</si>
  <si>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</si>
  <si>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</si>
  <si>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</si>
  <si>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</si>
  <si>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</si>
  <si>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</si>
  <si>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</si>
  <si>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</si>
  <si>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</si>
  <si>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</si>
  <si>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</si>
  <si>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</si>
  <si>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</si>
  <si>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</si>
  <si>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</si>
  <si>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</si>
  <si>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</si>
  <si>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</si>
  <si>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</si>
  <si>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</si>
  <si>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</si>
  <si>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</si>
  <si>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</si>
  <si>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</si>
  <si>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</si>
  <si>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</si>
  <si>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</si>
  <si>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</si>
  <si>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</si>
  <si>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</si>
  <si>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</si>
  <si>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</si>
  <si>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</si>
  <si>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</si>
  <si>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</si>
  <si>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</si>
  <si>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</si>
  <si>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</si>
  <si>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</si>
  <si>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</si>
  <si>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</si>
  <si>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</si>
  <si>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</si>
  <si>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</si>
  <si>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</si>
  <si>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</si>
  <si>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</si>
  <si>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</si>
  <si>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</si>
  <si>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</si>
  <si>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</si>
  <si>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</si>
  <si>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</si>
  <si>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</si>
  <si>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</si>
  <si>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</si>
  <si>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</si>
  <si>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</si>
  <si>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</si>
  <si>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</si>
  <si>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</si>
  <si>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</si>
  <si>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</si>
  <si>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</si>
  <si>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</si>
  <si>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</si>
  <si>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</si>
  <si>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</si>
  <si>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</si>
  <si>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</si>
  <si>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</si>
  <si>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</si>
  <si>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</si>
  <si>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</si>
  <si>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</si>
  <si>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</si>
  <si>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</si>
  <si>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</si>
  <si>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</si>
  <si>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</si>
  <si>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</si>
  <si>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</si>
  <si>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</si>
  <si>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</si>
  <si>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</si>
  <si>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840</t>
  </si>
  <si>
    <t>Devens</t>
  </si>
  <si>
    <t>Table 1</t>
  </si>
  <si>
    <t>SPLIT  TAX COMMUNITIES</t>
  </si>
</sst>
</file>

<file path=xl/styles.xml><?xml version="1.0" encoding="utf-8"?>
<styleSheet xmlns="http://schemas.openxmlformats.org/spreadsheetml/2006/main">
  <numFmts count="6">
    <numFmt numFmtId="0" formatCode="General"/>
    <numFmt numFmtId="59" formatCode="&quot;$&quot;#,##0"/>
    <numFmt numFmtId="60" formatCode="0.0%"/>
    <numFmt numFmtId="61" formatCode="&quot;$&quot;0.00"/>
    <numFmt numFmtId="62" formatCode="&quot;$&quot;#,##0.00"/>
    <numFmt numFmtId="63" formatCode="#,##0.0%"/>
  </numFmts>
  <fonts count="19">
    <font>
      <sz val="10"/>
      <color indexed="8"/>
      <name val="Arial"/>
    </font>
    <font>
      <sz val="12"/>
      <color indexed="8"/>
      <name val="Helvetica Neue"/>
    </font>
    <font>
      <sz val="15"/>
      <color indexed="8"/>
      <name val="Calibri"/>
    </font>
    <font>
      <b val="1"/>
      <sz val="23"/>
      <color indexed="9"/>
      <name val="Calibri"/>
    </font>
    <font>
      <b val="1"/>
      <sz val="10"/>
      <color indexed="8"/>
      <name val="Arial"/>
    </font>
    <font>
      <b val="1"/>
      <sz val="22"/>
      <color indexed="15"/>
      <name val="Arial"/>
    </font>
    <font>
      <b val="1"/>
      <i val="1"/>
      <sz val="10"/>
      <color indexed="8"/>
      <name val="Arial"/>
    </font>
    <font>
      <b val="1"/>
      <sz val="12"/>
      <color indexed="8"/>
      <name val="Arial"/>
    </font>
    <font>
      <b val="1"/>
      <i val="1"/>
      <sz val="12"/>
      <color indexed="8"/>
      <name val="Arial"/>
    </font>
    <font>
      <b val="1"/>
      <sz val="23"/>
      <color indexed="15"/>
      <name val="Arial"/>
    </font>
    <font>
      <sz val="15"/>
      <color indexed="8"/>
      <name val="Calibri"/>
    </font>
    <font>
      <b val="1"/>
      <sz val="10"/>
      <color indexed="19"/>
      <name val="'segoe ui'"/>
    </font>
    <font>
      <b val="1"/>
      <sz val="10"/>
      <color indexed="20"/>
      <name val="Arial"/>
    </font>
    <font>
      <b val="1"/>
      <sz val="10"/>
      <color indexed="21"/>
      <name val="'segoe ui'"/>
    </font>
    <font>
      <sz val="10"/>
      <color indexed="19"/>
      <name val="'segoe ui'"/>
    </font>
    <font>
      <sz val="10"/>
      <color indexed="20"/>
      <name val="Arial"/>
    </font>
    <font>
      <b val="1"/>
      <sz val="10"/>
      <color indexed="20"/>
      <name val="'segoe ui'"/>
    </font>
    <font>
      <sz val="10"/>
      <color indexed="20"/>
      <name val="'segoe ui'"/>
    </font>
    <font>
      <sz val="10"/>
      <color indexed="21"/>
      <name val="'segoe ui'"/>
    </font>
  </fonts>
  <fills count="8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3"/>
        <bgColor auto="1"/>
      </patternFill>
    </fill>
  </fills>
  <borders count="28">
    <border>
      <left/>
      <right/>
      <top/>
      <bottom/>
      <diagonal/>
    </border>
    <border>
      <left style="thin">
        <color indexed="11"/>
      </left>
      <right/>
      <top style="thin">
        <color indexed="11"/>
      </top>
      <bottom style="thin">
        <color indexed="12"/>
      </bottom>
      <diagonal/>
    </border>
    <border>
      <left/>
      <right/>
      <top style="thin">
        <color indexed="11"/>
      </top>
      <bottom style="thin">
        <color indexed="12"/>
      </bottom>
      <diagonal/>
    </border>
    <border>
      <left/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4"/>
      </bottom>
      <diagonal/>
    </border>
    <border>
      <left style="thin">
        <color indexed="12"/>
      </left>
      <right style="thin">
        <color indexed="14"/>
      </right>
      <top style="thin">
        <color indexed="14"/>
      </top>
      <bottom style="thin">
        <color indexed="12"/>
      </bottom>
      <diagonal/>
    </border>
    <border>
      <left style="thin">
        <color indexed="14"/>
      </left>
      <right style="thin">
        <color indexed="12"/>
      </right>
      <top style="thin">
        <color indexed="14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4"/>
      </top>
      <bottom style="thin">
        <color indexed="12"/>
      </bottom>
      <diagonal/>
    </border>
    <border>
      <left style="thin">
        <color indexed="12"/>
      </left>
      <right style="thin">
        <color indexed="14"/>
      </right>
      <top style="thin">
        <color indexed="12"/>
      </top>
      <bottom style="thin">
        <color indexed="12"/>
      </bottom>
      <diagonal/>
    </border>
    <border>
      <left style="thin">
        <color indexed="14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thin">
        <color indexed="11"/>
      </top>
      <bottom style="thin">
        <color indexed="17"/>
      </bottom>
      <diagonal/>
    </border>
    <border>
      <left style="thin">
        <color indexed="12"/>
      </left>
      <right style="thin">
        <color indexed="17"/>
      </right>
      <top style="thin">
        <color indexed="12"/>
      </top>
      <bottom style="thin">
        <color indexed="14"/>
      </bottom>
      <diagonal/>
    </border>
    <border>
      <left style="thin">
        <color indexed="17"/>
      </left>
      <right style="thin">
        <color indexed="17"/>
      </right>
      <top style="thin">
        <color indexed="12"/>
      </top>
      <bottom style="thin">
        <color indexed="14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2"/>
      </right>
      <top style="thin">
        <color indexed="12"/>
      </top>
      <bottom style="thin">
        <color indexed="1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7"/>
      </bottom>
      <diagonal/>
    </border>
    <border>
      <left style="thin">
        <color indexed="12"/>
      </left>
      <right style="thin">
        <color indexed="12"/>
      </right>
      <top style="thin">
        <color indexed="17"/>
      </top>
      <bottom style="thin">
        <color indexed="12"/>
      </bottom>
      <diagonal/>
    </border>
    <border>
      <left style="thin">
        <color indexed="12"/>
      </left>
      <right style="thin">
        <color indexed="17"/>
      </right>
      <top style="thin">
        <color indexed="14"/>
      </top>
      <bottom style="thin">
        <color indexed="12"/>
      </bottom>
      <diagonal/>
    </border>
    <border>
      <left style="thin">
        <color indexed="17"/>
      </left>
      <right style="thin">
        <color indexed="17"/>
      </right>
      <top style="thin">
        <color indexed="14"/>
      </top>
      <bottom style="thin">
        <color indexed="12"/>
      </bottom>
      <diagonal/>
    </border>
    <border>
      <left style="thin">
        <color indexed="17"/>
      </left>
      <right style="thin">
        <color indexed="12"/>
      </right>
      <top style="thin">
        <color indexed="14"/>
      </top>
      <bottom style="thin">
        <color indexed="12"/>
      </bottom>
      <diagonal/>
    </border>
    <border>
      <left style="thin">
        <color indexed="12"/>
      </left>
      <right style="thin">
        <color indexed="14"/>
      </right>
      <top style="thin">
        <color indexed="12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2"/>
      </top>
      <bottom style="thin">
        <color indexed="12"/>
      </bottom>
      <diagonal/>
    </border>
    <border>
      <left style="thin">
        <color indexed="17"/>
      </left>
      <right style="thin">
        <color indexed="12"/>
      </right>
      <top style="thin">
        <color indexed="17"/>
      </top>
      <bottom style="thin">
        <color indexed="17"/>
      </bottom>
      <diagonal/>
    </border>
    <border>
      <left style="thin">
        <color indexed="12"/>
      </left>
      <right style="thin">
        <color indexed="12"/>
      </right>
      <top style="thin">
        <color indexed="17"/>
      </top>
      <bottom style="thin">
        <color indexed="17"/>
      </bottom>
      <diagonal/>
    </border>
    <border>
      <left style="thin">
        <color indexed="12"/>
      </left>
      <right style="thin">
        <color indexed="14"/>
      </right>
      <top style="thin">
        <color indexed="17"/>
      </top>
      <bottom style="thin">
        <color indexed="12"/>
      </bottom>
      <diagonal/>
    </border>
    <border>
      <left style="thin">
        <color indexed="12"/>
      </left>
      <right style="thin">
        <color indexed="17"/>
      </right>
      <top style="thin">
        <color indexed="12"/>
      </top>
      <bottom style="thin">
        <color indexed="12"/>
      </bottom>
      <diagonal/>
    </border>
    <border>
      <left style="thin">
        <color indexed="17"/>
      </left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1">
    <xf numFmtId="0" fontId="0" applyNumberFormat="0" applyFont="1" applyFill="0" applyBorder="0" applyAlignment="1" applyProtection="0">
      <alignment vertical="center"/>
    </xf>
  </cellStyleXfs>
  <cellXfs count="114">
    <xf numFmtId="0" fontId="0" applyNumberFormat="0" applyFont="1" applyFill="0" applyBorder="0" applyAlignment="1" applyProtection="0">
      <alignment vertical="center"/>
    </xf>
    <xf numFmtId="0" fontId="0" applyNumberFormat="1" applyFont="1" applyFill="0" applyBorder="0" applyAlignment="1" applyProtection="0">
      <alignment vertical="center"/>
    </xf>
    <xf numFmtId="49" fontId="3" fillId="2" borderId="1" applyNumberFormat="1" applyFont="1" applyFill="1" applyBorder="1" applyAlignment="1" applyProtection="0">
      <alignment horizontal="center" vertical="center"/>
    </xf>
    <xf numFmtId="0" fontId="3" fillId="2" borderId="2" applyNumberFormat="0" applyFont="1" applyFill="1" applyBorder="1" applyAlignment="1" applyProtection="0">
      <alignment horizontal="center" vertical="center"/>
    </xf>
    <xf numFmtId="0" fontId="3" fillId="2" borderId="3" applyNumberFormat="0" applyFont="1" applyFill="1" applyBorder="1" applyAlignment="1" applyProtection="0">
      <alignment horizontal="center" vertical="center"/>
    </xf>
    <xf numFmtId="0" fontId="4" fillId="3" borderId="4" applyNumberFormat="0" applyFont="1" applyFill="1" applyBorder="1" applyAlignment="1" applyProtection="0">
      <alignment vertical="center"/>
    </xf>
    <xf numFmtId="0" fontId="4" fillId="3" borderId="4" applyNumberFormat="0" applyFont="1" applyFill="1" applyBorder="1" applyAlignment="1" applyProtection="0">
      <alignment horizontal="center" vertical="center"/>
    </xf>
    <xf numFmtId="49" fontId="5" fillId="4" borderId="5" applyNumberFormat="1" applyFont="1" applyFill="1" applyBorder="1" applyAlignment="1" applyProtection="0">
      <alignment horizontal="center" vertical="center" wrapText="1"/>
    </xf>
    <xf numFmtId="0" fontId="4" fillId="2" borderId="6" applyNumberFormat="0" applyFont="1" applyFill="1" applyBorder="1" applyAlignment="1" applyProtection="0">
      <alignment horizontal="center" vertical="center"/>
    </xf>
    <xf numFmtId="0" fontId="6" fillId="2" borderId="7" applyNumberFormat="0" applyFont="1" applyFill="1" applyBorder="1" applyAlignment="1" applyProtection="0">
      <alignment horizontal="center" vertical="center"/>
    </xf>
    <xf numFmtId="0" fontId="0" fillId="2" borderId="7" applyNumberFormat="0" applyFont="1" applyFill="1" applyBorder="1" applyAlignment="1" applyProtection="0">
      <alignment vertical="center"/>
    </xf>
    <xf numFmtId="0" fontId="4" fillId="4" borderId="8" applyNumberFormat="0" applyFont="1" applyFill="1" applyBorder="1" applyAlignment="1" applyProtection="0">
      <alignment vertical="center" wrapText="1"/>
    </xf>
    <xf numFmtId="0" fontId="4" fillId="2" borderId="9" applyNumberFormat="0" applyFont="1" applyFill="1" applyBorder="1" applyAlignment="1" applyProtection="0">
      <alignment horizontal="center" vertical="center"/>
    </xf>
    <xf numFmtId="0" fontId="6" fillId="2" borderId="10" applyNumberFormat="0" applyFont="1" applyFill="1" applyBorder="1" applyAlignment="1" applyProtection="0">
      <alignment horizontal="center" vertical="center"/>
    </xf>
    <xf numFmtId="0" fontId="0" fillId="2" borderId="10" applyNumberFormat="0" applyFont="1" applyFill="1" applyBorder="1" applyAlignment="1" applyProtection="0">
      <alignment vertical="center"/>
    </xf>
    <xf numFmtId="49" fontId="7" fillId="4" borderId="8" applyNumberFormat="1" applyFont="1" applyFill="1" applyBorder="1" applyAlignment="1" applyProtection="0">
      <alignment horizontal="center" vertical="center" wrapText="1"/>
    </xf>
    <xf numFmtId="59" fontId="7" fillId="2" borderId="9" applyNumberFormat="1" applyFont="1" applyFill="1" applyBorder="1" applyAlignment="1" applyProtection="0">
      <alignment horizontal="center" vertical="center"/>
    </xf>
    <xf numFmtId="0" fontId="7" fillId="4" borderId="8" applyNumberFormat="0" applyFont="1" applyFill="1" applyBorder="1" applyAlignment="1" applyProtection="0">
      <alignment horizontal="center" vertical="center" wrapText="1"/>
    </xf>
    <xf numFmtId="0" fontId="7" fillId="2" borderId="9" applyNumberFormat="0" applyFont="1" applyFill="1" applyBorder="1" applyAlignment="1" applyProtection="0">
      <alignment horizontal="center" vertical="center"/>
    </xf>
    <xf numFmtId="60" fontId="8" fillId="2" borderId="10" applyNumberFormat="1" applyFont="1" applyFill="1" applyBorder="1" applyAlignment="1" applyProtection="0">
      <alignment horizontal="center" vertical="center"/>
    </xf>
    <xf numFmtId="0" fontId="8" fillId="2" borderId="10" applyNumberFormat="0" applyFont="1" applyFill="1" applyBorder="1" applyAlignment="1" applyProtection="0">
      <alignment horizontal="center" vertical="center"/>
    </xf>
    <xf numFmtId="3" fontId="7" fillId="2" borderId="9" applyNumberFormat="1" applyFont="1" applyFill="1" applyBorder="1" applyAlignment="1" applyProtection="0">
      <alignment horizontal="center" vertical="center"/>
    </xf>
    <xf numFmtId="49" fontId="9" fillId="4" borderId="8" applyNumberFormat="1" applyFont="1" applyFill="1" applyBorder="1" applyAlignment="1" applyProtection="0">
      <alignment horizontal="center" vertical="center" wrapText="1"/>
    </xf>
    <xf numFmtId="61" fontId="7" fillId="2" borderId="9" applyNumberFormat="1" applyFont="1" applyFill="1" applyBorder="1" applyAlignment="1" applyProtection="0">
      <alignment horizontal="center" vertical="center"/>
    </xf>
    <xf numFmtId="0" fontId="7" fillId="4" borderId="8" applyNumberFormat="0" applyFont="1" applyFill="1" applyBorder="1" applyAlignment="1" applyProtection="0">
      <alignment vertical="center" wrapText="1"/>
    </xf>
    <xf numFmtId="62" fontId="7" fillId="2" borderId="9" applyNumberFormat="1" applyFont="1" applyFill="1" applyBorder="1" applyAlignment="1" applyProtection="0">
      <alignment horizontal="center" vertical="center"/>
    </xf>
    <xf numFmtId="2" fontId="6" fillId="2" borderId="10" applyNumberFormat="1" applyFont="1" applyFill="1" applyBorder="1" applyAlignment="1" applyProtection="0">
      <alignment horizontal="center" vertical="center"/>
    </xf>
    <xf numFmtId="0" fontId="0" applyNumberFormat="1" applyFont="1" applyFill="0" applyBorder="0" applyAlignment="1" applyProtection="0">
      <alignment vertical="center"/>
    </xf>
    <xf numFmtId="49" fontId="10" fillId="2" borderId="1" applyNumberFormat="1" applyFont="1" applyFill="1" applyBorder="1" applyAlignment="1" applyProtection="0">
      <alignment horizontal="center" vertical="center"/>
    </xf>
    <xf numFmtId="0" fontId="10" fillId="2" borderId="2" applyNumberFormat="0" applyFont="1" applyFill="1" applyBorder="1" applyAlignment="1" applyProtection="0">
      <alignment horizontal="center" vertical="center"/>
    </xf>
    <xf numFmtId="0" fontId="10" fillId="2" borderId="11" applyNumberFormat="0" applyFont="1" applyFill="1" applyBorder="1" applyAlignment="1" applyProtection="0">
      <alignment horizontal="center" vertical="center"/>
    </xf>
    <xf numFmtId="0" fontId="10" fillId="2" borderId="3" applyNumberFormat="0" applyFont="1" applyFill="1" applyBorder="1" applyAlignment="1" applyProtection="0">
      <alignment horizontal="center" vertical="center"/>
    </xf>
    <xf numFmtId="0" fontId="4" fillId="5" borderId="4" applyNumberFormat="0" applyFont="1" applyFill="1" applyBorder="1" applyAlignment="1" applyProtection="0">
      <alignment horizontal="center" vertical="center" wrapText="1"/>
    </xf>
    <xf numFmtId="49" fontId="4" fillId="5" borderId="12" applyNumberFormat="1" applyFont="1" applyFill="1" applyBorder="1" applyAlignment="1" applyProtection="0">
      <alignment horizontal="center" vertical="center" wrapText="1"/>
    </xf>
    <xf numFmtId="0" fontId="4" fillId="3" borderId="13" applyNumberFormat="0" applyFont="1" applyFill="1" applyBorder="1" applyAlignment="1" applyProtection="0">
      <alignment vertical="center"/>
    </xf>
    <xf numFmtId="49" fontId="11" fillId="5" borderId="14" applyNumberFormat="1" applyFont="1" applyFill="1" applyBorder="1" applyAlignment="1" applyProtection="0">
      <alignment horizontal="center" vertical="center" wrapText="1"/>
    </xf>
    <xf numFmtId="49" fontId="11" fillId="5" borderId="15" applyNumberFormat="1" applyFont="1" applyFill="1" applyBorder="1" applyAlignment="1" applyProtection="0">
      <alignment horizontal="center" vertical="center" wrapText="1"/>
    </xf>
    <xf numFmtId="49" fontId="4" fillId="3" borderId="4" applyNumberFormat="1" applyFont="1" applyFill="1" applyBorder="1" applyAlignment="1" applyProtection="0">
      <alignment horizontal="center" vertical="center" wrapText="1"/>
    </xf>
    <xf numFmtId="49" fontId="4" fillId="5" borderId="15" applyNumberFormat="1" applyFont="1" applyFill="1" applyBorder="1" applyAlignment="1" applyProtection="0">
      <alignment horizontal="center" vertical="center" wrapText="1"/>
    </xf>
    <xf numFmtId="49" fontId="4" fillId="5" borderId="16" applyNumberFormat="1" applyFont="1" applyFill="1" applyBorder="1" applyAlignment="1" applyProtection="0">
      <alignment horizontal="center" vertical="center" wrapText="1"/>
    </xf>
    <xf numFmtId="0" fontId="4" fillId="3" borderId="4" applyNumberFormat="0" applyFont="1" applyFill="1" applyBorder="1" applyAlignment="1" applyProtection="0">
      <alignment horizontal="center" vertical="center" wrapText="1"/>
    </xf>
    <xf numFmtId="0" fontId="12" fillId="5" borderId="4" applyNumberFormat="0" applyFont="1" applyFill="1" applyBorder="1" applyAlignment="1" applyProtection="0">
      <alignment horizontal="center" vertical="center" wrapText="1"/>
    </xf>
    <xf numFmtId="49" fontId="13" fillId="5" borderId="14" applyNumberFormat="1" applyFont="1" applyFill="1" applyBorder="1" applyAlignment="1" applyProtection="0">
      <alignment horizontal="center" vertical="bottom" wrapText="1"/>
    </xf>
    <xf numFmtId="0" fontId="4" fillId="5" borderId="15" applyNumberFormat="0" applyFont="1" applyFill="1" applyBorder="1" applyAlignment="1" applyProtection="0">
      <alignment horizontal="center" vertical="center" wrapText="1"/>
    </xf>
    <xf numFmtId="49" fontId="4" fillId="5" borderId="4" applyNumberFormat="1" applyFont="1" applyFill="1" applyBorder="1" applyAlignment="1" applyProtection="0">
      <alignment horizontal="center" vertical="center" wrapText="1"/>
    </xf>
    <xf numFmtId="0" fontId="4" fillId="4" borderId="5" applyNumberFormat="0" applyFont="1" applyFill="1" applyBorder="1" applyAlignment="1" applyProtection="0">
      <alignment vertical="center"/>
    </xf>
    <xf numFmtId="0" fontId="0" fillId="2" borderId="6" applyNumberFormat="0" applyFont="1" applyFill="1" applyBorder="1" applyAlignment="1" applyProtection="0">
      <alignment vertical="center"/>
    </xf>
    <xf numFmtId="3" fontId="0" fillId="2" borderId="7" applyNumberFormat="1" applyFont="1" applyFill="1" applyBorder="1" applyAlignment="1" applyProtection="0">
      <alignment horizontal="center" vertical="center"/>
    </xf>
    <xf numFmtId="3" fontId="0" fillId="2" borderId="17" applyNumberFormat="1" applyFont="1" applyFill="1" applyBorder="1" applyAlignment="1" applyProtection="0">
      <alignment horizontal="center" vertical="center"/>
    </xf>
    <xf numFmtId="3" fontId="0" fillId="2" borderId="18" applyNumberFormat="1" applyFont="1" applyFill="1" applyBorder="1" applyAlignment="1" applyProtection="0">
      <alignment horizontal="center" vertical="center"/>
    </xf>
    <xf numFmtId="10" fontId="14" fillId="2" borderId="14" applyNumberFormat="1" applyFont="1" applyFill="1" applyBorder="1" applyAlignment="1" applyProtection="0">
      <alignment horizontal="center" vertical="center" wrapText="1"/>
    </xf>
    <xf numFmtId="0" fontId="0" fillId="2" borderId="19" applyNumberFormat="0" applyFont="1" applyFill="1" applyBorder="1" applyAlignment="1" applyProtection="0">
      <alignment vertical="center"/>
    </xf>
    <xf numFmtId="0" fontId="15" fillId="2" borderId="20" applyNumberFormat="0" applyFont="1" applyFill="1" applyBorder="1" applyAlignment="1" applyProtection="0">
      <alignment vertical="center"/>
    </xf>
    <xf numFmtId="0" fontId="0" fillId="2" borderId="7" applyNumberFormat="0" applyFont="1" applyFill="1" applyBorder="1" applyAlignment="1" applyProtection="0">
      <alignment horizontal="center" vertical="center"/>
    </xf>
    <xf numFmtId="0" fontId="0" fillId="2" borderId="7" applyNumberFormat="1" applyFont="1" applyFill="1" applyBorder="1" applyAlignment="1" applyProtection="0">
      <alignment horizontal="center" vertical="center"/>
    </xf>
    <xf numFmtId="59" fontId="0" fillId="2" borderId="7" applyNumberFormat="1" applyFont="1" applyFill="1" applyBorder="1" applyAlignment="1" applyProtection="0">
      <alignment horizontal="center" vertical="center"/>
    </xf>
    <xf numFmtId="61" fontId="0" fillId="2" borderId="7" applyNumberFormat="1" applyFont="1" applyFill="1" applyBorder="1" applyAlignment="1" applyProtection="0">
      <alignment horizontal="center" vertical="center"/>
    </xf>
    <xf numFmtId="62" fontId="0" fillId="2" borderId="7" applyNumberFormat="1" applyFont="1" applyFill="1" applyBorder="1" applyAlignment="1" applyProtection="0">
      <alignment horizontal="center" vertical="center"/>
    </xf>
    <xf numFmtId="0" fontId="4" fillId="4" borderId="8" applyNumberFormat="0" applyFont="1" applyFill="1" applyBorder="1" applyAlignment="1" applyProtection="0">
      <alignment vertical="center"/>
    </xf>
    <xf numFmtId="0" fontId="0" fillId="2" borderId="9" applyNumberFormat="0" applyFont="1" applyFill="1" applyBorder="1" applyAlignment="1" applyProtection="0">
      <alignment vertical="center"/>
    </xf>
    <xf numFmtId="0" fontId="0" fillId="2" borderId="10" applyNumberFormat="0" applyFont="1" applyFill="1" applyBorder="1" applyAlignment="1" applyProtection="0">
      <alignment horizontal="center" vertical="center"/>
    </xf>
    <xf numFmtId="63" fontId="0" fillId="2" borderId="10" applyNumberFormat="1" applyFont="1" applyFill="1" applyBorder="1" applyAlignment="1" applyProtection="0">
      <alignment horizontal="center" vertical="center"/>
    </xf>
    <xf numFmtId="0" fontId="0" fillId="2" borderId="17" applyNumberFormat="0" applyFont="1" applyFill="1" applyBorder="1" applyAlignment="1" applyProtection="0">
      <alignment horizontal="center" vertical="center"/>
    </xf>
    <xf numFmtId="0" fontId="15" fillId="2" borderId="10" applyNumberFormat="0" applyFont="1" applyFill="1" applyBorder="1" applyAlignment="1" applyProtection="0">
      <alignment vertical="center"/>
    </xf>
    <xf numFmtId="60" fontId="0" fillId="2" borderId="10" applyNumberFormat="1" applyFont="1" applyFill="1" applyBorder="1" applyAlignment="1" applyProtection="0">
      <alignment horizontal="center" vertical="center"/>
    </xf>
    <xf numFmtId="0" fontId="4" fillId="4" borderId="21" applyNumberFormat="0" applyFont="1" applyFill="1" applyBorder="1" applyAlignment="1" applyProtection="0">
      <alignment vertical="center"/>
    </xf>
    <xf numFmtId="0" fontId="0" fillId="2" borderId="16" applyNumberFormat="0" applyFont="1" applyFill="1" applyBorder="1" applyAlignment="1" applyProtection="0">
      <alignment horizontal="center" vertical="center"/>
    </xf>
    <xf numFmtId="0" fontId="0" fillId="2" borderId="16" applyNumberFormat="0" applyFont="1" applyFill="1" applyBorder="1" applyAlignment="1" applyProtection="0">
      <alignment vertical="center"/>
    </xf>
    <xf numFmtId="0" fontId="15" fillId="2" borderId="16" applyNumberFormat="0" applyFont="1" applyFill="1" applyBorder="1" applyAlignment="1" applyProtection="0">
      <alignment vertical="center"/>
    </xf>
    <xf numFmtId="49" fontId="11" fillId="6" borderId="14" applyNumberFormat="1" applyFont="1" applyFill="1" applyBorder="1" applyAlignment="1" applyProtection="0">
      <alignment horizontal="center" vertical="center" wrapText="1"/>
    </xf>
    <xf numFmtId="0" fontId="0" fillId="2" borderId="22" applyNumberFormat="0" applyFont="1" applyFill="1" applyBorder="1" applyAlignment="1" applyProtection="0">
      <alignment vertical="center" wrapText="1"/>
    </xf>
    <xf numFmtId="49" fontId="11" fillId="6" borderId="14" applyNumberFormat="1" applyFont="1" applyFill="1" applyBorder="1" applyAlignment="1" applyProtection="0">
      <alignment horizontal="center" vertical="center"/>
    </xf>
    <xf numFmtId="0" fontId="16" fillId="6" borderId="14" applyNumberFormat="0" applyFont="1" applyFill="1" applyBorder="1" applyAlignment="1" applyProtection="0">
      <alignment horizontal="center" vertical="center" wrapText="1"/>
    </xf>
    <xf numFmtId="49" fontId="13" fillId="6" borderId="14" applyNumberFormat="1" applyFont="1" applyFill="1" applyBorder="1" applyAlignment="1" applyProtection="0">
      <alignment horizontal="center" vertical="bottom" wrapText="1"/>
    </xf>
    <xf numFmtId="0" fontId="13" fillId="6" borderId="14" applyNumberFormat="0" applyFont="1" applyFill="1" applyBorder="1" applyAlignment="1" applyProtection="0">
      <alignment horizontal="center" vertical="bottom" wrapText="1"/>
    </xf>
    <xf numFmtId="49" fontId="14" fillId="2" borderId="14" applyNumberFormat="1" applyFont="1" applyFill="1" applyBorder="1" applyAlignment="1" applyProtection="0">
      <alignment horizontal="left" vertical="center" wrapText="1"/>
    </xf>
    <xf numFmtId="0" fontId="0" fillId="2" borderId="22" applyNumberFormat="0" applyFont="1" applyFill="1" applyBorder="1" applyAlignment="1" applyProtection="0">
      <alignment vertical="center"/>
    </xf>
    <xf numFmtId="3" fontId="14" fillId="2" borderId="14" applyNumberFormat="1" applyFont="1" applyFill="1" applyBorder="1" applyAlignment="1" applyProtection="0">
      <alignment horizontal="center" vertical="center" wrapText="1"/>
    </xf>
    <xf numFmtId="3" fontId="14" fillId="2" borderId="14" applyNumberFormat="1" applyFont="1" applyFill="1" applyBorder="1" applyAlignment="1" applyProtection="0">
      <alignment horizontal="right" vertical="center" wrapText="1"/>
    </xf>
    <xf numFmtId="2" fontId="14" fillId="2" borderId="14" applyNumberFormat="1" applyFont="1" applyFill="1" applyBorder="1" applyAlignment="1" applyProtection="0">
      <alignment horizontal="right" vertical="center" wrapText="1"/>
    </xf>
    <xf numFmtId="2" fontId="17" fillId="2" borderId="14" applyNumberFormat="1" applyFont="1" applyFill="1" applyBorder="1" applyAlignment="1" applyProtection="0">
      <alignment horizontal="right" vertical="center" wrapText="1"/>
    </xf>
    <xf numFmtId="2" fontId="18" fillId="2" borderId="14" applyNumberFormat="1" applyFont="1" applyFill="1" applyBorder="1" applyAlignment="1" applyProtection="0">
      <alignment horizontal="right" vertical="bottom" wrapText="1"/>
    </xf>
    <xf numFmtId="2" fontId="18" fillId="2" borderId="14" applyNumberFormat="1" applyFont="1" applyFill="1" applyBorder="1" applyAlignment="1" applyProtection="0">
      <alignment horizontal="center" vertical="bottom" wrapText="1"/>
    </xf>
    <xf numFmtId="1" fontId="18" fillId="2" borderId="14" applyNumberFormat="1" applyFont="1" applyFill="1" applyBorder="1" applyAlignment="1" applyProtection="0">
      <alignment horizontal="center" vertical="bottom" wrapText="1"/>
    </xf>
    <xf numFmtId="3" fontId="18" fillId="2" borderId="14" applyNumberFormat="1" applyFont="1" applyFill="1" applyBorder="1" applyAlignment="1" applyProtection="0">
      <alignment horizontal="center" vertical="bottom" wrapText="1"/>
    </xf>
    <xf numFmtId="62" fontId="18" fillId="2" borderId="14" applyNumberFormat="1" applyFont="1" applyFill="1" applyBorder="1" applyAlignment="1" applyProtection="0">
      <alignment horizontal="center" vertical="bottom" wrapText="1"/>
    </xf>
    <xf numFmtId="59" fontId="18" fillId="2" borderId="14" applyNumberFormat="1" applyFont="1" applyFill="1" applyBorder="1" applyAlignment="1" applyProtection="0">
      <alignment horizontal="center" vertical="bottom" wrapText="1"/>
    </xf>
    <xf numFmtId="61" fontId="0" fillId="2" borderId="14" applyNumberFormat="1" applyFont="1" applyFill="1" applyBorder="1" applyAlignment="1" applyProtection="0">
      <alignment horizontal="center" vertical="center"/>
    </xf>
    <xf numFmtId="62" fontId="0" fillId="2" borderId="14" applyNumberFormat="1" applyFont="1" applyFill="1" applyBorder="1" applyAlignment="1" applyProtection="0">
      <alignment horizontal="center" vertical="center"/>
    </xf>
    <xf numFmtId="61" fontId="0" fillId="2" borderId="23" applyNumberFormat="1" applyFont="1" applyFill="1" applyBorder="1" applyAlignment="1" applyProtection="0">
      <alignment horizontal="center" vertical="center"/>
    </xf>
    <xf numFmtId="61" fontId="0" fillId="2" borderId="24" applyNumberFormat="1" applyFont="1" applyFill="1" applyBorder="1" applyAlignment="1" applyProtection="0">
      <alignment horizontal="center" vertical="center"/>
    </xf>
    <xf numFmtId="62" fontId="18" fillId="2" borderId="24" applyNumberFormat="1" applyFont="1" applyFill="1" applyBorder="1" applyAlignment="1" applyProtection="0">
      <alignment horizontal="center" vertical="bottom" wrapText="1"/>
    </xf>
    <xf numFmtId="62" fontId="0" fillId="2" borderId="24" applyNumberFormat="1" applyFont="1" applyFill="1" applyBorder="1" applyAlignment="1" applyProtection="0">
      <alignment horizontal="center" vertical="center"/>
    </xf>
    <xf numFmtId="62" fontId="0" fillId="2" borderId="23" applyNumberFormat="1" applyFont="1" applyFill="1" applyBorder="1" applyAlignment="1" applyProtection="0">
      <alignment horizontal="center" vertical="center"/>
    </xf>
    <xf numFmtId="0" fontId="4" fillId="4" borderId="25" applyNumberFormat="0" applyFont="1" applyFill="1" applyBorder="1" applyAlignment="1" applyProtection="0">
      <alignment vertical="center"/>
    </xf>
    <xf numFmtId="3" fontId="14" fillId="2" borderId="24" applyNumberFormat="1" applyFont="1" applyFill="1" applyBorder="1" applyAlignment="1" applyProtection="0">
      <alignment horizontal="right" vertical="center" wrapText="1"/>
    </xf>
    <xf numFmtId="0" fontId="0" fillId="2" borderId="17" applyNumberFormat="0" applyFont="1" applyFill="1" applyBorder="1" applyAlignment="1" applyProtection="0">
      <alignment vertical="center"/>
    </xf>
    <xf numFmtId="0" fontId="15" fillId="2" borderId="17" applyNumberFormat="0" applyFont="1" applyFill="1" applyBorder="1" applyAlignment="1" applyProtection="0">
      <alignment vertical="center"/>
    </xf>
    <xf numFmtId="0" fontId="0" applyNumberFormat="1" applyFont="1" applyFill="0" applyBorder="0" applyAlignment="1" applyProtection="0">
      <alignment vertical="center"/>
    </xf>
    <xf numFmtId="49" fontId="14" fillId="2" borderId="14" applyNumberFormat="1" applyFont="1" applyFill="1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center"/>
    </xf>
    <xf numFmtId="0" fontId="4" fillId="3" borderId="12" applyNumberFormat="0" applyFont="1" applyFill="1" applyBorder="1" applyAlignment="1" applyProtection="0">
      <alignment vertical="center"/>
    </xf>
    <xf numFmtId="49" fontId="13" fillId="6" borderId="14" applyNumberFormat="1" applyFont="1" applyFill="1" applyBorder="1" applyAlignment="1" applyProtection="0">
      <alignment horizontal="center" vertical="bottom"/>
    </xf>
    <xf numFmtId="49" fontId="4" fillId="3" borderId="15" applyNumberFormat="1" applyFont="1" applyFill="1" applyBorder="1" applyAlignment="1" applyProtection="0">
      <alignment horizontal="center" vertical="center" wrapText="1"/>
    </xf>
    <xf numFmtId="0" fontId="4" fillId="4" borderId="18" applyNumberFormat="0" applyFont="1" applyFill="1" applyBorder="1" applyAlignment="1" applyProtection="0">
      <alignment vertical="center"/>
    </xf>
    <xf numFmtId="49" fontId="18" fillId="2" borderId="14" applyNumberFormat="1" applyFont="1" applyFill="1" applyBorder="1" applyAlignment="1" applyProtection="0">
      <alignment horizontal="left" vertical="bottom" wrapText="1"/>
    </xf>
    <xf numFmtId="0" fontId="0" fillId="2" borderId="20" applyNumberFormat="0" applyFont="1" applyFill="1" applyBorder="1" applyAlignment="1" applyProtection="0">
      <alignment vertical="center"/>
    </xf>
    <xf numFmtId="0" fontId="4" fillId="4" borderId="26" applyNumberFormat="0" applyFont="1" applyFill="1" applyBorder="1" applyAlignment="1" applyProtection="0">
      <alignment vertical="center"/>
    </xf>
    <xf numFmtId="0" fontId="0" fillId="2" borderId="27" applyNumberFormat="0" applyFont="1" applyFill="1" applyBorder="1" applyAlignment="1" applyProtection="0">
      <alignment vertical="center"/>
    </xf>
    <xf numFmtId="0" fontId="0" applyNumberFormat="1" applyFont="1" applyFill="0" applyBorder="0" applyAlignment="1" applyProtection="0">
      <alignment vertical="center"/>
    </xf>
    <xf numFmtId="49" fontId="14" fillId="7" borderId="14" applyNumberFormat="1" applyFont="1" applyFill="1" applyBorder="1" applyAlignment="1" applyProtection="0">
      <alignment horizontal="center" vertical="center" wrapText="1"/>
    </xf>
    <xf numFmtId="49" fontId="14" fillId="7" borderId="14" applyNumberFormat="1" applyFont="1" applyFill="1" applyBorder="1" applyAlignment="1" applyProtection="0">
      <alignment horizontal="left" vertical="center" wrapText="1"/>
    </xf>
    <xf numFmtId="3" fontId="14" fillId="7" borderId="14" applyNumberFormat="1" applyFont="1" applyFill="1" applyBorder="1" applyAlignment="1" applyProtection="0">
      <alignment horizontal="right" vertical="center" wrapText="1"/>
    </xf>
    <xf numFmtId="2" fontId="14" fillId="7" borderId="14" applyNumberFormat="1" applyFont="1" applyFill="1" applyBorder="1" applyAlignment="1" applyProtection="0">
      <alignment horizontal="right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2600"/>
      <rgbColor rgb="ffffffff"/>
      <rgbColor rgb="ffaaaaaa"/>
      <rgbColor rgb="ffa5a5a5"/>
      <rgbColor rgb="ffbdc0bf"/>
      <rgbColor rgb="ff3f3f3f"/>
      <rgbColor rgb="ff1929b1"/>
      <rgbColor rgb="ffdbdbdb"/>
      <rgbColor rgb="ffc0c0c0"/>
      <rgbColor rgb="ffdddddd"/>
      <rgbColor rgb="ff333333"/>
      <rgbColor rgb="ff2a29ff"/>
      <rgbColor rgb="ff4c4c4c"/>
      <rgbColor rgb="ff25a0db"/>
      <rgbColor rgb="ffa5d5e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E27"/>
  <sheetViews>
    <sheetView workbookViewId="0" showGridLines="0" defaultGridColor="1"/>
  </sheetViews>
  <sheetFormatPr defaultColWidth="16.3333" defaultRowHeight="13.45" customHeight="1" outlineLevelRow="0" outlineLevelCol="0"/>
  <cols>
    <col min="1" max="1" width="37.3516" style="1" customWidth="1"/>
    <col min="2" max="2" width="20.8516" style="1" customWidth="1"/>
    <col min="3" max="5" width="16.3516" style="1" customWidth="1"/>
    <col min="6" max="16384" width="16.3516" style="1" customWidth="1"/>
  </cols>
  <sheetData>
    <row r="1" ht="28" customHeight="1">
      <c r="A1" t="s" s="2">
        <v>0</v>
      </c>
      <c r="B1" s="3"/>
      <c r="C1" s="3"/>
      <c r="D1" s="3"/>
      <c r="E1" s="4"/>
    </row>
    <row r="2" ht="13.2" customHeight="1">
      <c r="A2" s="5"/>
      <c r="B2" s="5"/>
      <c r="C2" s="6"/>
      <c r="D2" s="5"/>
      <c r="E2" s="5"/>
    </row>
    <row r="3" ht="27.8" customHeight="1">
      <c r="A3" t="s" s="7">
        <v>1</v>
      </c>
      <c r="B3" s="8"/>
      <c r="C3" s="9"/>
      <c r="D3" s="10"/>
      <c r="E3" s="10"/>
    </row>
    <row r="4" ht="13" customHeight="1">
      <c r="A4" s="11"/>
      <c r="B4" s="12"/>
      <c r="C4" s="13"/>
      <c r="D4" s="14"/>
      <c r="E4" s="14"/>
    </row>
    <row r="5" ht="15.95" customHeight="1">
      <c r="A5" t="s" s="15">
        <f>'ANALYSIS'!M$2</f>
        <v>2</v>
      </c>
      <c r="B5" s="16">
        <f>'ANALYSIS'!M3</f>
        <v>1652018927811</v>
      </c>
      <c r="C5" s="13"/>
      <c r="D5" s="14"/>
      <c r="E5" s="14"/>
    </row>
    <row r="6" ht="15.95" customHeight="1">
      <c r="A6" s="17"/>
      <c r="B6" s="18"/>
      <c r="C6" s="13"/>
      <c r="D6" s="14"/>
      <c r="E6" s="14"/>
    </row>
    <row r="7" ht="15.95" customHeight="1">
      <c r="A7" t="s" s="15">
        <f>'ANALYSIS'!C$2</f>
        <v>3</v>
      </c>
      <c r="B7" s="16">
        <f>'ANALYSIS'!C3</f>
        <v>1361754080189</v>
      </c>
      <c r="C7" s="13"/>
      <c r="D7" s="14"/>
      <c r="E7" s="14"/>
    </row>
    <row r="8" ht="15.95" customHeight="1">
      <c r="A8" s="17"/>
      <c r="B8" s="18"/>
      <c r="C8" s="13"/>
      <c r="D8" s="14"/>
      <c r="E8" s="14"/>
    </row>
    <row r="9" ht="15.95" customHeight="1">
      <c r="A9" t="s" s="15">
        <f>'ANALYSIS'!E$2</f>
        <v>4</v>
      </c>
      <c r="B9" s="16">
        <f>'ANALYSIS'!E3</f>
        <v>500312394859</v>
      </c>
      <c r="C9" s="19">
        <f>B9/B7</f>
        <v>0.367402897584534</v>
      </c>
      <c r="D9" s="14"/>
      <c r="E9" s="14"/>
    </row>
    <row r="10" ht="15.95" customHeight="1">
      <c r="A10" t="s" s="15">
        <f>'ANALYSIS'!F$2</f>
        <v>5</v>
      </c>
      <c r="B10" s="16">
        <f>'ANALYSIS'!F3</f>
        <v>861441685330</v>
      </c>
      <c r="C10" s="19">
        <f>B10/B7</f>
        <v>0.632597102415466</v>
      </c>
      <c r="D10" s="14"/>
      <c r="E10" s="14"/>
    </row>
    <row r="11" ht="15.95" customHeight="1">
      <c r="A11" s="17"/>
      <c r="B11" s="18"/>
      <c r="C11" s="20"/>
      <c r="D11" s="14"/>
      <c r="E11" s="14"/>
    </row>
    <row r="12" ht="15.95" customHeight="1">
      <c r="A12" t="s" s="15">
        <f>'ANALYSIS'!J$2</f>
        <v>6</v>
      </c>
      <c r="B12" s="21">
        <f>'ANALYSIS'!J3</f>
        <v>290244194676</v>
      </c>
      <c r="C12" s="20"/>
      <c r="D12" s="14"/>
      <c r="E12" s="14"/>
    </row>
    <row r="13" ht="15.95" customHeight="1">
      <c r="A13" s="17"/>
      <c r="B13" s="18"/>
      <c r="C13" s="20"/>
      <c r="D13" s="14"/>
      <c r="E13" s="14"/>
    </row>
    <row r="14" ht="29.95" customHeight="1">
      <c r="A14" t="s" s="15">
        <f>'ANALYSIS'!K$2</f>
        <v>7</v>
      </c>
      <c r="B14" s="21">
        <f>'ANALYSIS'!K3</f>
        <v>57402615727</v>
      </c>
      <c r="C14" s="19">
        <f>B14/B12</f>
        <v>0.1977735189194</v>
      </c>
      <c r="D14" s="14"/>
      <c r="E14" s="14"/>
    </row>
    <row r="15" ht="29.95" customHeight="1">
      <c r="A15" t="s" s="15">
        <f>'ANALYSIS'!L$2</f>
        <v>8</v>
      </c>
      <c r="B15" s="21">
        <f>'ANALYSIS'!L3</f>
        <v>232841578949</v>
      </c>
      <c r="C15" s="19">
        <f>B15/B12</f>
        <v>0.8022264810806</v>
      </c>
      <c r="D15" s="14"/>
      <c r="E15" s="14"/>
    </row>
    <row r="16" ht="15.95" customHeight="1">
      <c r="A16" s="11"/>
      <c r="B16" s="18"/>
      <c r="C16" s="13"/>
      <c r="D16" s="14"/>
      <c r="E16" s="14"/>
    </row>
    <row r="17" ht="15.95" customHeight="1">
      <c r="A17" s="11"/>
      <c r="B17" s="18"/>
      <c r="C17" s="13"/>
      <c r="D17" s="14"/>
      <c r="E17" s="14"/>
    </row>
    <row r="18" ht="28.55" customHeight="1">
      <c r="A18" t="s" s="22">
        <v>9</v>
      </c>
      <c r="B18" s="18"/>
      <c r="C18" s="13"/>
      <c r="D18" s="14"/>
      <c r="E18" s="14"/>
    </row>
    <row r="19" ht="15.95" customHeight="1">
      <c r="A19" s="11"/>
      <c r="B19" s="18"/>
      <c r="C19" s="13"/>
      <c r="D19" s="14"/>
      <c r="E19" s="14"/>
    </row>
    <row r="20" ht="29.95" customHeight="1">
      <c r="A20" t="s" s="15">
        <f>'ANALYSIS'!AB$2</f>
        <v>10</v>
      </c>
      <c r="B20" s="23">
        <f>'ANALYSIS'!AB3</f>
        <v>11.3752303791877</v>
      </c>
      <c r="C20" s="13"/>
      <c r="D20" s="14"/>
      <c r="E20" s="14"/>
    </row>
    <row r="21" ht="15.95" customHeight="1">
      <c r="A21" t="s" s="15">
        <f>'ANALYSIS'!AD$2</f>
        <v>11</v>
      </c>
      <c r="B21" s="23">
        <f>'ANALYSIS'!AD3</f>
        <v>19.5498590356859</v>
      </c>
      <c r="C21" s="13"/>
      <c r="D21" s="14"/>
      <c r="E21" s="14"/>
    </row>
    <row r="22" ht="15.95" customHeight="1">
      <c r="A22" s="24"/>
      <c r="B22" s="18"/>
      <c r="C22" s="13"/>
      <c r="D22" s="14"/>
      <c r="E22" s="14"/>
    </row>
    <row r="23" ht="29.95" customHeight="1">
      <c r="A23" t="s" s="15">
        <f>'ANALYSIS'!AF$2</f>
        <v>12</v>
      </c>
      <c r="B23" s="23">
        <f>'ANALYSIS'!AF3</f>
        <v>11.9932134065826</v>
      </c>
      <c r="C23" s="13"/>
      <c r="D23" s="14"/>
      <c r="E23" s="14"/>
    </row>
    <row r="24" ht="29.95" customHeight="1">
      <c r="A24" t="s" s="15">
        <f>'ANALYSIS'!AK$2</f>
        <v>13</v>
      </c>
      <c r="B24" s="25">
        <f>'ANALYSIS'!AK3</f>
        <v>12.9793420589999</v>
      </c>
      <c r="C24" s="13"/>
      <c r="D24" s="14"/>
      <c r="E24" s="14"/>
    </row>
    <row r="25" ht="15.95" customHeight="1">
      <c r="A25" s="17"/>
      <c r="B25" s="18"/>
      <c r="C25" s="13"/>
      <c r="D25" s="14"/>
      <c r="E25" s="14"/>
    </row>
    <row r="26" ht="29.95" customHeight="1">
      <c r="A26" t="s" s="15">
        <f>'ANALYSIS'!AH$2</f>
        <v>14</v>
      </c>
      <c r="B26" s="23">
        <f>'ANALYSIS'!AH3</f>
        <v>11.0163151169205</v>
      </c>
      <c r="C26" s="13"/>
      <c r="D26" s="14"/>
      <c r="E26" s="14"/>
    </row>
    <row r="27" ht="29.95" customHeight="1">
      <c r="A27" t="s" s="15">
        <f>'ANALYSIS'!AM$2</f>
        <v>15</v>
      </c>
      <c r="B27" s="25">
        <f>'ANALYSIS'!AM3</f>
        <v>21.169693701139</v>
      </c>
      <c r="C27" s="26">
        <f>B27/B26</f>
        <v>1.92166740661071</v>
      </c>
      <c r="D27" s="14"/>
      <c r="E27" s="14"/>
    </row>
  </sheetData>
  <mergeCells count="1">
    <mergeCell ref="A1:E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M359"/>
  <sheetViews>
    <sheetView workbookViewId="0" showGridLines="0" defaultGridColor="1"/>
  </sheetViews>
  <sheetFormatPr defaultColWidth="16.3333" defaultRowHeight="13.45" customHeight="1" outlineLevelRow="0" outlineLevelCol="0"/>
  <cols>
    <col min="1" max="1" width="16.3516" style="27" customWidth="1"/>
    <col min="2" max="2" width="6.17188" style="27" customWidth="1"/>
    <col min="3" max="16" width="16.3516" style="27" customWidth="1"/>
    <col min="17" max="17" width="4.67188" style="27" customWidth="1"/>
    <col min="18" max="18" width="10" style="27" customWidth="1"/>
    <col min="19" max="19" width="11.3516" style="27" customWidth="1"/>
    <col min="20" max="20" width="10.5" style="27" customWidth="1"/>
    <col min="21" max="21" width="8.85156" style="27" customWidth="1"/>
    <col min="22" max="22" width="9.35156" style="27" customWidth="1"/>
    <col min="23" max="23" width="11.5" style="27" customWidth="1"/>
    <col min="24" max="25" width="16.3516" style="27" customWidth="1"/>
    <col min="26" max="26" width="7.67188" style="27" customWidth="1"/>
    <col min="27" max="39" width="16.3516" style="27" customWidth="1"/>
    <col min="40" max="16384" width="16.3516" style="27" customWidth="1"/>
  </cols>
  <sheetData>
    <row r="1" ht="19" customHeight="1">
      <c r="A1" t="s" s="28">
        <v>16</v>
      </c>
      <c r="B1" s="29"/>
      <c r="C1" s="29"/>
      <c r="D1" s="29"/>
      <c r="E1" s="30"/>
      <c r="F1" s="29"/>
      <c r="G1" s="29"/>
      <c r="H1" s="29"/>
      <c r="I1" s="29"/>
      <c r="J1" s="29"/>
      <c r="K1" s="30"/>
      <c r="L1" s="30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30"/>
      <c r="Y1" s="30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31"/>
    </row>
    <row r="2" ht="63" customHeight="1">
      <c r="A2" s="32"/>
      <c r="B2" s="32"/>
      <c r="C2" t="s" s="33">
        <v>17</v>
      </c>
      <c r="D2" s="34"/>
      <c r="E2" t="s" s="35">
        <v>18</v>
      </c>
      <c r="F2" t="s" s="36">
        <v>19</v>
      </c>
      <c r="G2" t="s" s="37">
        <v>20</v>
      </c>
      <c r="H2" t="s" s="37">
        <v>21</v>
      </c>
      <c r="I2" t="s" s="37">
        <v>22</v>
      </c>
      <c r="J2" t="s" s="33">
        <v>23</v>
      </c>
      <c r="K2" t="s" s="35">
        <v>24</v>
      </c>
      <c r="L2" t="s" s="35">
        <v>25</v>
      </c>
      <c r="M2" t="s" s="38">
        <v>26</v>
      </c>
      <c r="N2" t="s" s="39">
        <v>27</v>
      </c>
      <c r="O2" s="40"/>
      <c r="P2" s="40"/>
      <c r="Q2" s="41"/>
      <c r="R2" s="32"/>
      <c r="S2" s="32"/>
      <c r="T2" s="32"/>
      <c r="U2" s="32"/>
      <c r="V2" s="32"/>
      <c r="W2" t="s" s="33">
        <v>28</v>
      </c>
      <c r="X2" t="s" s="42">
        <v>29</v>
      </c>
      <c r="Y2" t="s" s="42">
        <v>30</v>
      </c>
      <c r="Z2" s="43"/>
      <c r="AA2" t="s" s="44">
        <v>31</v>
      </c>
      <c r="AB2" t="s" s="44">
        <v>32</v>
      </c>
      <c r="AC2" t="s" s="44">
        <v>33</v>
      </c>
      <c r="AD2" t="s" s="44">
        <v>34</v>
      </c>
      <c r="AE2" t="s" s="44">
        <v>35</v>
      </c>
      <c r="AF2" t="s" s="44">
        <v>36</v>
      </c>
      <c r="AG2" t="s" s="44">
        <v>37</v>
      </c>
      <c r="AH2" t="s" s="44">
        <v>38</v>
      </c>
      <c r="AI2" s="32"/>
      <c r="AJ2" t="s" s="44">
        <v>39</v>
      </c>
      <c r="AK2" t="s" s="44">
        <v>40</v>
      </c>
      <c r="AL2" t="s" s="44">
        <v>41</v>
      </c>
      <c r="AM2" t="s" s="44">
        <v>42</v>
      </c>
    </row>
    <row r="3" ht="21.9" customHeight="1">
      <c r="A3" s="45"/>
      <c r="B3" s="46"/>
      <c r="C3" s="47">
        <f>SUM(C8:C359)</f>
        <v>1361754080189</v>
      </c>
      <c r="D3" s="10"/>
      <c r="E3" s="48">
        <f>SUM(E8:E359)</f>
        <v>500312394859</v>
      </c>
      <c r="F3" s="47">
        <f>SUM(F8:F359)</f>
        <v>861441685330</v>
      </c>
      <c r="G3" s="47">
        <f>SUM(G8:G359)</f>
        <v>182683931595</v>
      </c>
      <c r="H3" s="47">
        <f>SUM(H8:H359)</f>
        <v>57342500974</v>
      </c>
      <c r="I3" s="47">
        <f>SUM(I8:I359)</f>
        <v>50217762107</v>
      </c>
      <c r="J3" s="47">
        <f>SUM(J8:J359)</f>
        <v>290244194676</v>
      </c>
      <c r="K3" s="48">
        <f>SUM(K8:K359)</f>
        <v>57402615727</v>
      </c>
      <c r="L3" s="48">
        <f>SUM(L8:L359)</f>
        <v>232841578949</v>
      </c>
      <c r="M3" s="49">
        <f>SUM(M8:M359)</f>
        <v>1652018927811</v>
      </c>
      <c r="N3" s="50">
        <f>J3/M3</f>
        <v>0.175690598812077</v>
      </c>
      <c r="O3" s="51"/>
      <c r="P3" s="51"/>
      <c r="Q3" s="52"/>
      <c r="R3" s="10"/>
      <c r="S3" s="10"/>
      <c r="T3" s="10"/>
      <c r="U3" s="10"/>
      <c r="V3" s="53"/>
      <c r="W3" s="54">
        <f>SUM(W8:W359)</f>
        <v>118</v>
      </c>
      <c r="X3" s="48">
        <f>SUM(X8:X359)</f>
        <v>1182279289395</v>
      </c>
      <c r="Y3" s="48">
        <f>SUM(Y8:Y359)</f>
        <v>82789123098</v>
      </c>
      <c r="Z3" s="53"/>
      <c r="AA3" s="55">
        <f>SUM(AA8:AA359)</f>
        <v>15490266381.9487</v>
      </c>
      <c r="AB3" s="56">
        <f>AA3/C3*1000</f>
        <v>11.3752303791877</v>
      </c>
      <c r="AC3" s="55">
        <f>SUM(AC8:AC359)</f>
        <v>5674233091.84197</v>
      </c>
      <c r="AD3" s="56">
        <f>AC3/J3*1000</f>
        <v>19.5498590356859</v>
      </c>
      <c r="AE3" s="55">
        <f>SUM(AE8:AE359)</f>
        <v>6000353321.50241</v>
      </c>
      <c r="AF3" s="56">
        <f>AE3/E3*1000</f>
        <v>11.9932134065826</v>
      </c>
      <c r="AG3" s="55">
        <f>SUM(AG8:AG359)</f>
        <v>9489913060.44631</v>
      </c>
      <c r="AH3" s="56">
        <f>AG3/F3*1000</f>
        <v>11.0163151169205</v>
      </c>
      <c r="AI3" s="56"/>
      <c r="AJ3" s="55">
        <f>SUM(AJ8:AJ359)</f>
        <v>745048184.60206</v>
      </c>
      <c r="AK3" s="57">
        <f>AJ3/K3*1000</f>
        <v>12.9793420589999</v>
      </c>
      <c r="AL3" s="55">
        <f>SUM(AL8:AL359)</f>
        <v>4929184907.23991</v>
      </c>
      <c r="AM3" s="57">
        <f>AL3/L3*1000</f>
        <v>21.169693701139</v>
      </c>
    </row>
    <row r="4" ht="19.2" customHeight="1">
      <c r="A4" s="58"/>
      <c r="B4" s="59"/>
      <c r="C4" s="60"/>
      <c r="D4" s="14"/>
      <c r="E4" s="61">
        <f>E3/C3</f>
        <v>0.367402897584534</v>
      </c>
      <c r="F4" s="61">
        <f>F3/C3</f>
        <v>0.632597102415466</v>
      </c>
      <c r="G4" s="14"/>
      <c r="H4" s="14"/>
      <c r="I4" s="14"/>
      <c r="J4" s="14"/>
      <c r="K4" s="61">
        <f>K3/J3</f>
        <v>0.1977735189194</v>
      </c>
      <c r="L4" s="61">
        <f>L3/J3</f>
        <v>0.8022264810806</v>
      </c>
      <c r="M4" s="14"/>
      <c r="N4" s="62"/>
      <c r="O4" s="14"/>
      <c r="P4" s="14"/>
      <c r="Q4" s="63"/>
      <c r="R4" s="14"/>
      <c r="S4" s="14"/>
      <c r="T4" s="14"/>
      <c r="U4" s="14"/>
      <c r="V4" s="14"/>
      <c r="W4" s="64">
        <f>W3/351</f>
        <v>0.336182336182336</v>
      </c>
      <c r="X4" s="61">
        <f>X3/C3</f>
        <v>0.868203228905258</v>
      </c>
      <c r="Y4" s="61">
        <f>Y3/J3</f>
        <v>0.285239548685608</v>
      </c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</row>
    <row r="5" ht="13" customHeight="1">
      <c r="A5" s="58"/>
      <c r="B5" s="59"/>
      <c r="C5" s="60"/>
      <c r="D5" s="14"/>
      <c r="E5" s="60"/>
      <c r="F5" s="60"/>
      <c r="G5" s="14"/>
      <c r="H5" s="14"/>
      <c r="I5" s="14"/>
      <c r="J5" s="14"/>
      <c r="K5" s="14"/>
      <c r="L5" s="60"/>
      <c r="M5" s="14"/>
      <c r="N5" s="60"/>
      <c r="O5" s="14"/>
      <c r="P5" s="14"/>
      <c r="Q5" s="63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</row>
    <row r="6" ht="13.3" customHeight="1">
      <c r="A6" s="65"/>
      <c r="B6" s="59"/>
      <c r="C6" s="66"/>
      <c r="D6" s="67"/>
      <c r="E6" s="66"/>
      <c r="F6" s="66"/>
      <c r="G6" s="67"/>
      <c r="H6" s="67"/>
      <c r="I6" s="67"/>
      <c r="J6" s="67"/>
      <c r="K6" s="67"/>
      <c r="L6" s="66"/>
      <c r="M6" s="67"/>
      <c r="N6" s="66"/>
      <c r="O6" s="67"/>
      <c r="P6" s="67"/>
      <c r="Q6" s="68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</row>
    <row r="7" ht="63" customHeight="1">
      <c r="A7" t="s" s="69">
        <v>43</v>
      </c>
      <c r="B7" s="70"/>
      <c r="C7" t="s" s="69">
        <v>44</v>
      </c>
      <c r="D7" t="s" s="71">
        <v>45</v>
      </c>
      <c r="E7" t="s" s="69">
        <v>18</v>
      </c>
      <c r="F7" t="s" s="69">
        <v>19</v>
      </c>
      <c r="G7" t="s" s="69">
        <v>46</v>
      </c>
      <c r="H7" t="s" s="69">
        <v>47</v>
      </c>
      <c r="I7" t="s" s="69">
        <v>48</v>
      </c>
      <c r="J7" t="s" s="69">
        <v>49</v>
      </c>
      <c r="K7" t="s" s="69">
        <v>24</v>
      </c>
      <c r="L7" t="s" s="69">
        <v>25</v>
      </c>
      <c r="M7" t="s" s="69">
        <v>50</v>
      </c>
      <c r="N7" t="s" s="69">
        <v>27</v>
      </c>
      <c r="O7" t="s" s="71">
        <v>51</v>
      </c>
      <c r="P7" t="s" s="71">
        <v>52</v>
      </c>
      <c r="Q7" s="72"/>
      <c r="R7" t="s" s="73">
        <v>44</v>
      </c>
      <c r="S7" t="s" s="73">
        <v>46</v>
      </c>
      <c r="T7" t="s" s="73">
        <v>47</v>
      </c>
      <c r="U7" t="s" s="73">
        <v>48</v>
      </c>
      <c r="V7" t="s" s="73">
        <v>53</v>
      </c>
      <c r="W7" t="s" s="73">
        <v>54</v>
      </c>
      <c r="X7" t="s" s="73">
        <v>29</v>
      </c>
      <c r="Y7" t="s" s="73">
        <v>30</v>
      </c>
      <c r="Z7" s="74"/>
      <c r="AA7" t="s" s="73">
        <v>55</v>
      </c>
      <c r="AB7" s="74"/>
      <c r="AC7" t="s" s="73">
        <v>56</v>
      </c>
      <c r="AD7" s="74"/>
      <c r="AE7" t="s" s="73">
        <v>57</v>
      </c>
      <c r="AF7" s="74"/>
      <c r="AG7" t="s" s="73">
        <v>58</v>
      </c>
      <c r="AH7" s="74"/>
      <c r="AI7" s="74"/>
      <c r="AJ7" t="s" s="73">
        <v>59</v>
      </c>
      <c r="AK7" t="s" s="73">
        <v>60</v>
      </c>
      <c r="AL7" t="s" s="73">
        <v>61</v>
      </c>
      <c r="AM7" t="s" s="73">
        <v>60</v>
      </c>
    </row>
    <row r="8" ht="15" customHeight="1">
      <c r="A8" t="s" s="75">
        <v>62</v>
      </c>
      <c r="B8" s="76"/>
      <c r="C8" s="77">
        <v>2569817492</v>
      </c>
      <c r="D8" s="78">
        <v>0</v>
      </c>
      <c r="E8" s="77">
        <f>IF(W8=0,C8,0)</f>
        <v>2569817492</v>
      </c>
      <c r="F8" s="77">
        <f>IF(W8=1,C8,0)</f>
        <v>0</v>
      </c>
      <c r="G8" s="78">
        <v>219015758</v>
      </c>
      <c r="H8" s="78">
        <v>25280800</v>
      </c>
      <c r="I8" s="78">
        <v>58983600</v>
      </c>
      <c r="J8" s="78">
        <f>G8+H8+I8</f>
        <v>303280158</v>
      </c>
      <c r="K8" s="78">
        <f>IF(W8=0,J8,0)</f>
        <v>303280158</v>
      </c>
      <c r="L8" s="77">
        <f>IF(W8=1,J8,0)</f>
        <v>0</v>
      </c>
      <c r="M8" s="78">
        <v>2873097650</v>
      </c>
      <c r="N8" s="50">
        <f>J8/M8</f>
        <v>0.105558597355715</v>
      </c>
      <c r="O8" s="79">
        <v>89.44410000000001</v>
      </c>
      <c r="P8" s="79">
        <v>10.5559</v>
      </c>
      <c r="Q8" s="80"/>
      <c r="R8" s="81">
        <v>14.21</v>
      </c>
      <c r="S8" s="81">
        <v>14.21</v>
      </c>
      <c r="T8" s="81">
        <v>14.21</v>
      </c>
      <c r="U8" s="81">
        <v>14.21</v>
      </c>
      <c r="V8" s="82">
        <f>S8*N8+R8*(1-N8)</f>
        <v>14.21</v>
      </c>
      <c r="W8" s="83">
        <f>IF(R8=S8,0,1)</f>
        <v>0</v>
      </c>
      <c r="X8" s="84">
        <f>IF(R8&lt;14.76,C8,0)</f>
        <v>2569817492</v>
      </c>
      <c r="Y8" s="84">
        <f>IF(S8&lt;14.67,J8,0)</f>
        <v>303280158</v>
      </c>
      <c r="Z8" s="83"/>
      <c r="AA8" s="85">
        <f>R8*C8/1000</f>
        <v>36517106.56132</v>
      </c>
      <c r="AB8" s="83"/>
      <c r="AC8" s="85">
        <f>S8*J8/1000</f>
        <v>4309611.04518</v>
      </c>
      <c r="AD8" s="83"/>
      <c r="AE8" s="86">
        <f>E8*R8/1000</f>
        <v>36517106.56132</v>
      </c>
      <c r="AF8" s="87">
        <f>AE8/E8*1000</f>
        <v>14.21</v>
      </c>
      <c r="AG8" s="83">
        <f>F8*R8/1000</f>
        <v>0</v>
      </c>
      <c r="AH8" s="83"/>
      <c r="AI8" s="83"/>
      <c r="AJ8" s="85">
        <f>S8*K8/1000</f>
        <v>4309611.04518</v>
      </c>
      <c r="AK8" s="88">
        <f>AJ8/K8*1000</f>
        <v>14.21</v>
      </c>
      <c r="AL8" s="85">
        <f>S8*L8/1000</f>
        <v>0</v>
      </c>
      <c r="AM8" s="85"/>
    </row>
    <row r="9" ht="15" customHeight="1">
      <c r="A9" t="s" s="75">
        <v>63</v>
      </c>
      <c r="B9" s="76"/>
      <c r="C9" s="77">
        <v>5278116616</v>
      </c>
      <c r="D9" s="78">
        <v>0</v>
      </c>
      <c r="E9" s="77">
        <f>IF(W9=0,C9,0)</f>
        <v>5278116616</v>
      </c>
      <c r="F9" s="77">
        <f>IF(W9=1,C9,0)</f>
        <v>0</v>
      </c>
      <c r="G9" s="78">
        <v>367887292</v>
      </c>
      <c r="H9" s="78">
        <v>107279600</v>
      </c>
      <c r="I9" s="78">
        <v>110059954</v>
      </c>
      <c r="J9" s="78">
        <f>G9+H9+I9</f>
        <v>585226846</v>
      </c>
      <c r="K9" s="78">
        <f>IF(W9=0,J9,0)</f>
        <v>585226846</v>
      </c>
      <c r="L9" s="77">
        <f>IF(W9=1,J9,0)</f>
        <v>0</v>
      </c>
      <c r="M9" s="78">
        <v>5863343462</v>
      </c>
      <c r="N9" s="50">
        <f>J9/M9</f>
        <v>0.0998111145616528</v>
      </c>
      <c r="O9" s="79">
        <v>90.0189</v>
      </c>
      <c r="P9" s="79">
        <v>9.9811</v>
      </c>
      <c r="Q9" s="80"/>
      <c r="R9" s="81">
        <v>17.56</v>
      </c>
      <c r="S9" s="81">
        <v>17.56</v>
      </c>
      <c r="T9" s="81">
        <v>17.56</v>
      </c>
      <c r="U9" s="81">
        <v>17.56</v>
      </c>
      <c r="V9" s="82">
        <f>S9*N9+R9*(1-N9)</f>
        <v>17.56</v>
      </c>
      <c r="W9" s="83">
        <f>IF(R9=S9,0,1)</f>
        <v>0</v>
      </c>
      <c r="X9" s="84">
        <f>IF(R9&lt;14.76,C9,0)</f>
        <v>0</v>
      </c>
      <c r="Y9" s="84">
        <f>IF(S9&lt;14.67,J9,0)</f>
        <v>0</v>
      </c>
      <c r="Z9" s="83"/>
      <c r="AA9" s="85">
        <f>R9*C9/1000</f>
        <v>92683727.77696</v>
      </c>
      <c r="AB9" s="83"/>
      <c r="AC9" s="85">
        <f>S9*J9/1000</f>
        <v>10276583.41576</v>
      </c>
      <c r="AD9" s="83"/>
      <c r="AE9" s="86">
        <f>E9*R9/1000</f>
        <v>92683727.77696</v>
      </c>
      <c r="AF9" s="83"/>
      <c r="AG9" s="83">
        <f>F9*R9/1000</f>
        <v>0</v>
      </c>
      <c r="AH9" s="83"/>
      <c r="AI9" s="83"/>
      <c r="AJ9" s="85">
        <f>S9*K9/1000</f>
        <v>10276583.41576</v>
      </c>
      <c r="AK9" s="85"/>
      <c r="AL9" s="85">
        <f>S9*L9/1000</f>
        <v>0</v>
      </c>
      <c r="AM9" s="85"/>
    </row>
    <row r="10" ht="15" customHeight="1">
      <c r="A10" t="s" s="75">
        <v>64</v>
      </c>
      <c r="B10" s="76"/>
      <c r="C10" s="77">
        <v>1495562201</v>
      </c>
      <c r="D10" s="78">
        <v>0</v>
      </c>
      <c r="E10" s="77">
        <f>IF(W10=0,C10,0)</f>
        <v>0</v>
      </c>
      <c r="F10" s="77">
        <f>IF(W10=1,C10,0)</f>
        <v>1495562201</v>
      </c>
      <c r="G10" s="78">
        <v>36913085</v>
      </c>
      <c r="H10" s="78">
        <v>32488400</v>
      </c>
      <c r="I10" s="78">
        <v>126846173</v>
      </c>
      <c r="J10" s="78">
        <f>G10+H10+I10</f>
        <v>196247658</v>
      </c>
      <c r="K10" s="78">
        <f>IF(W10=0,J10,0)</f>
        <v>0</v>
      </c>
      <c r="L10" s="77">
        <f>IF(W10=1,J10,0)</f>
        <v>196247658</v>
      </c>
      <c r="M10" s="78">
        <v>1691809859</v>
      </c>
      <c r="N10" s="50">
        <f>J10/M10</f>
        <v>0.115998648994751</v>
      </c>
      <c r="O10" s="79">
        <v>88.40009999999999</v>
      </c>
      <c r="P10" s="79">
        <v>11.5999</v>
      </c>
      <c r="Q10" s="80"/>
      <c r="R10" s="81">
        <v>12</v>
      </c>
      <c r="S10" s="81">
        <v>16.98</v>
      </c>
      <c r="T10" s="81">
        <v>16.98</v>
      </c>
      <c r="U10" s="81">
        <v>16.98</v>
      </c>
      <c r="V10" s="82">
        <f>S10*N10+R10*(1-N10)</f>
        <v>12.5776732719939</v>
      </c>
      <c r="W10" s="83">
        <f>IF(R10=S10,0,1)</f>
        <v>1</v>
      </c>
      <c r="X10" s="84">
        <f>IF(R10&lt;14.76,C10,0)</f>
        <v>1495562201</v>
      </c>
      <c r="Y10" s="84">
        <f>IF(S10&lt;14.67,J10,0)</f>
        <v>0</v>
      </c>
      <c r="Z10" s="83"/>
      <c r="AA10" s="85">
        <f>R10*C10/1000</f>
        <v>17946746.412</v>
      </c>
      <c r="AB10" s="83"/>
      <c r="AC10" s="85">
        <f>S10*J10/1000</f>
        <v>3332285.23284</v>
      </c>
      <c r="AD10" s="83"/>
      <c r="AE10" s="86">
        <f>E10*R10/1000</f>
        <v>0</v>
      </c>
      <c r="AF10" s="83"/>
      <c r="AG10" s="83">
        <f>F10*R10/1000</f>
        <v>17946746.412</v>
      </c>
      <c r="AH10" s="89">
        <f>AG10/F10*1000</f>
        <v>12</v>
      </c>
      <c r="AI10" s="90"/>
      <c r="AJ10" s="91">
        <f>S10*K10/1000</f>
        <v>0</v>
      </c>
      <c r="AK10" s="91"/>
      <c r="AL10" s="91">
        <f>S10*L10/1000</f>
        <v>3332285.23284</v>
      </c>
      <c r="AM10" s="92">
        <f>AL10/L10*1000</f>
        <v>16.98</v>
      </c>
    </row>
    <row r="11" ht="15" customHeight="1">
      <c r="A11" t="s" s="75">
        <v>65</v>
      </c>
      <c r="B11" s="76"/>
      <c r="C11" s="77">
        <v>544593462</v>
      </c>
      <c r="D11" s="78">
        <v>0</v>
      </c>
      <c r="E11" s="77">
        <f>IF(W11=0,C11,0)</f>
        <v>0</v>
      </c>
      <c r="F11" s="77">
        <f>IF(W11=1,C11,0)</f>
        <v>544593462</v>
      </c>
      <c r="G11" s="78">
        <v>40363062</v>
      </c>
      <c r="H11" s="78">
        <v>28076977</v>
      </c>
      <c r="I11" s="78">
        <v>39737003</v>
      </c>
      <c r="J11" s="78">
        <f>G11+H11+I11</f>
        <v>108177042</v>
      </c>
      <c r="K11" s="78">
        <f>IF(W11=0,J11,0)</f>
        <v>0</v>
      </c>
      <c r="L11" s="77">
        <f>IF(W11=1,J11,0)</f>
        <v>108177042</v>
      </c>
      <c r="M11" s="78">
        <v>652770504</v>
      </c>
      <c r="N11" s="50">
        <f>J11/M11</f>
        <v>0.165719868371994</v>
      </c>
      <c r="O11" s="79">
        <v>83.428</v>
      </c>
      <c r="P11" s="79">
        <v>16.572</v>
      </c>
      <c r="Q11" s="80"/>
      <c r="R11" s="81">
        <v>18.55</v>
      </c>
      <c r="S11" s="81">
        <v>25.65</v>
      </c>
      <c r="T11" s="81">
        <v>25.65</v>
      </c>
      <c r="U11" s="81">
        <v>25.65</v>
      </c>
      <c r="V11" s="82">
        <f>S11*N11+R11*(1-N11)</f>
        <v>19.7266110654412</v>
      </c>
      <c r="W11" s="83">
        <f>IF(R11=S11,0,1)</f>
        <v>1</v>
      </c>
      <c r="X11" s="84">
        <f>IF(R11&lt;14.76,C11,0)</f>
        <v>0</v>
      </c>
      <c r="Y11" s="84">
        <f>IF(S11&lt;14.67,J11,0)</f>
        <v>0</v>
      </c>
      <c r="Z11" s="83"/>
      <c r="AA11" s="85">
        <f>R11*C11/1000</f>
        <v>10102208.7201</v>
      </c>
      <c r="AB11" s="83"/>
      <c r="AC11" s="85">
        <f>S11*J11/1000</f>
        <v>2774741.1273</v>
      </c>
      <c r="AD11" s="83"/>
      <c r="AE11" s="86">
        <f>E11*R11/1000</f>
        <v>0</v>
      </c>
      <c r="AF11" s="83"/>
      <c r="AG11" s="83">
        <f>F11*R11/1000</f>
        <v>10102208.7201</v>
      </c>
      <c r="AH11" s="83"/>
      <c r="AI11" s="83"/>
      <c r="AJ11" s="85">
        <f>S11*K11/1000</f>
        <v>0</v>
      </c>
      <c r="AK11" s="85"/>
      <c r="AL11" s="85">
        <f>S11*L11/1000</f>
        <v>2774741.1273</v>
      </c>
      <c r="AM11" s="85"/>
    </row>
    <row r="12" ht="15" customHeight="1">
      <c r="A12" t="s" s="75">
        <v>66</v>
      </c>
      <c r="B12" s="76"/>
      <c r="C12" s="77">
        <v>2869394132</v>
      </c>
      <c r="D12" s="78">
        <v>0</v>
      </c>
      <c r="E12" s="77">
        <f>IF(W12=0,C12,0)</f>
        <v>0</v>
      </c>
      <c r="F12" s="77">
        <f>IF(W12=1,C12,0)</f>
        <v>2869394132</v>
      </c>
      <c r="G12" s="78">
        <v>254700578</v>
      </c>
      <c r="H12" s="78">
        <v>222189327</v>
      </c>
      <c r="I12" s="78">
        <v>344842220</v>
      </c>
      <c r="J12" s="78">
        <f>G12+H12+I12</f>
        <v>821732125</v>
      </c>
      <c r="K12" s="78">
        <f>IF(W12=0,J12,0)</f>
        <v>0</v>
      </c>
      <c r="L12" s="77">
        <f>IF(W12=1,J12,0)</f>
        <v>821732125</v>
      </c>
      <c r="M12" s="78">
        <v>3691126257</v>
      </c>
      <c r="N12" s="50">
        <f>J12/M12</f>
        <v>0.222623683880126</v>
      </c>
      <c r="O12" s="79">
        <v>77.7376</v>
      </c>
      <c r="P12" s="79">
        <v>22.2624</v>
      </c>
      <c r="Q12" s="80"/>
      <c r="R12" s="81">
        <v>15.78</v>
      </c>
      <c r="S12" s="81">
        <v>30.19</v>
      </c>
      <c r="T12" s="81">
        <v>30.19</v>
      </c>
      <c r="U12" s="81">
        <v>30.19</v>
      </c>
      <c r="V12" s="82">
        <f>S12*N12+R12*(1-N12)</f>
        <v>18.9880072847126</v>
      </c>
      <c r="W12" s="83">
        <f>IF(R12=S12,0,1)</f>
        <v>1</v>
      </c>
      <c r="X12" s="84">
        <f>IF(R12&lt;14.76,C12,0)</f>
        <v>0</v>
      </c>
      <c r="Y12" s="84">
        <f>IF(S12&lt;14.67,J12,0)</f>
        <v>0</v>
      </c>
      <c r="Z12" s="83"/>
      <c r="AA12" s="85">
        <f>R12*C12/1000</f>
        <v>45279039.40296</v>
      </c>
      <c r="AB12" s="83"/>
      <c r="AC12" s="85">
        <f>S12*J12/1000</f>
        <v>24808092.85375</v>
      </c>
      <c r="AD12" s="83"/>
      <c r="AE12" s="86">
        <f>E12*R12/1000</f>
        <v>0</v>
      </c>
      <c r="AF12" s="83"/>
      <c r="AG12" s="83">
        <f>F12*R12/1000</f>
        <v>45279039.40296</v>
      </c>
      <c r="AH12" s="83"/>
      <c r="AI12" s="83"/>
      <c r="AJ12" s="85">
        <f>S12*K12/1000</f>
        <v>0</v>
      </c>
      <c r="AK12" s="85"/>
      <c r="AL12" s="85">
        <f>S12*L12/1000</f>
        <v>24808092.85375</v>
      </c>
      <c r="AM12" s="85"/>
    </row>
    <row r="13" ht="15" customHeight="1">
      <c r="A13" t="s" s="75">
        <v>67</v>
      </c>
      <c r="B13" s="76"/>
      <c r="C13" s="77">
        <v>311310436</v>
      </c>
      <c r="D13" s="78">
        <v>0</v>
      </c>
      <c r="E13" s="77">
        <f>IF(W13=0,C13,0)</f>
        <v>311310436</v>
      </c>
      <c r="F13" s="77">
        <f>IF(W13=1,C13,0)</f>
        <v>0</v>
      </c>
      <c r="G13" s="78">
        <v>1843166</v>
      </c>
      <c r="H13" s="78">
        <v>0</v>
      </c>
      <c r="I13" s="78">
        <v>5472067</v>
      </c>
      <c r="J13" s="78">
        <f>G13+H13+I13</f>
        <v>7315233</v>
      </c>
      <c r="K13" s="78">
        <f>IF(W13=0,J13,0)</f>
        <v>7315233</v>
      </c>
      <c r="L13" s="77">
        <f>IF(W13=1,J13,0)</f>
        <v>0</v>
      </c>
      <c r="M13" s="78">
        <v>318625669</v>
      </c>
      <c r="N13" s="50">
        <f>J13/M13</f>
        <v>0.0229587058160088</v>
      </c>
      <c r="O13" s="79">
        <v>97.7041</v>
      </c>
      <c r="P13" s="79">
        <v>2.2959</v>
      </c>
      <c r="Q13" s="80"/>
      <c r="R13" s="81">
        <v>5</v>
      </c>
      <c r="S13" s="81">
        <v>5</v>
      </c>
      <c r="T13" s="81">
        <v>5</v>
      </c>
      <c r="U13" s="81">
        <v>5</v>
      </c>
      <c r="V13" s="82">
        <f>S13*N13+R13*(1-N13)</f>
        <v>5</v>
      </c>
      <c r="W13" s="83">
        <f>IF(R13=S13,0,1)</f>
        <v>0</v>
      </c>
      <c r="X13" s="84">
        <f>IF(R13&lt;14.76,C13,0)</f>
        <v>311310436</v>
      </c>
      <c r="Y13" s="84">
        <f>IF(S13&lt;14.67,J13,0)</f>
        <v>7315233</v>
      </c>
      <c r="Z13" s="83"/>
      <c r="AA13" s="85">
        <f>R13*C13/1000</f>
        <v>1556552.18</v>
      </c>
      <c r="AB13" s="83"/>
      <c r="AC13" s="85">
        <f>S13*J13/1000</f>
        <v>36576.165</v>
      </c>
      <c r="AD13" s="83"/>
      <c r="AE13" s="86">
        <f>E13*R13/1000</f>
        <v>1556552.18</v>
      </c>
      <c r="AF13" s="83"/>
      <c r="AG13" s="83">
        <f>F13*R13/1000</f>
        <v>0</v>
      </c>
      <c r="AH13" s="83"/>
      <c r="AI13" s="83"/>
      <c r="AJ13" s="85">
        <f>S13*K13/1000</f>
        <v>36576.165</v>
      </c>
      <c r="AK13" s="85"/>
      <c r="AL13" s="85">
        <f>S13*L13/1000</f>
        <v>0</v>
      </c>
      <c r="AM13" s="85"/>
    </row>
    <row r="14" ht="15" customHeight="1">
      <c r="A14" t="s" s="75">
        <v>68</v>
      </c>
      <c r="B14" s="76"/>
      <c r="C14" s="77">
        <v>2816128760</v>
      </c>
      <c r="D14" s="78">
        <v>0</v>
      </c>
      <c r="E14" s="77">
        <f>IF(W14=0,C14,0)</f>
        <v>2816128760</v>
      </c>
      <c r="F14" s="77">
        <f>IF(W14=1,C14,0)</f>
        <v>0</v>
      </c>
      <c r="G14" s="78">
        <v>189286790</v>
      </c>
      <c r="H14" s="78">
        <v>117885083</v>
      </c>
      <c r="I14" s="78">
        <v>93910958</v>
      </c>
      <c r="J14" s="78">
        <f>G14+H14+I14</f>
        <v>401082831</v>
      </c>
      <c r="K14" s="78">
        <f>IF(W14=0,J14,0)</f>
        <v>401082831</v>
      </c>
      <c r="L14" s="77">
        <f>IF(W14=1,J14,0)</f>
        <v>0</v>
      </c>
      <c r="M14" s="78">
        <v>3217211591</v>
      </c>
      <c r="N14" s="50">
        <f>J14/M14</f>
        <v>0.124667843458606</v>
      </c>
      <c r="O14" s="79">
        <v>87.53319999999999</v>
      </c>
      <c r="P14" s="79">
        <v>12.4668</v>
      </c>
      <c r="Q14" s="80"/>
      <c r="R14" s="81">
        <v>16.34</v>
      </c>
      <c r="S14" s="81">
        <v>16.34</v>
      </c>
      <c r="T14" s="81">
        <v>16.34</v>
      </c>
      <c r="U14" s="81">
        <v>16.34</v>
      </c>
      <c r="V14" s="82">
        <f>S14*N14+R14*(1-N14)</f>
        <v>16.34</v>
      </c>
      <c r="W14" s="83">
        <f>IF(R14=S14,0,1)</f>
        <v>0</v>
      </c>
      <c r="X14" s="84">
        <f>IF(R14&lt;14.76,C14,0)</f>
        <v>0</v>
      </c>
      <c r="Y14" s="84">
        <f>IF(S14&lt;14.67,J14,0)</f>
        <v>0</v>
      </c>
      <c r="Z14" s="83"/>
      <c r="AA14" s="85">
        <f>R14*C14/1000</f>
        <v>46015543.9384</v>
      </c>
      <c r="AB14" s="83"/>
      <c r="AC14" s="85">
        <f>S14*J14/1000</f>
        <v>6553693.45854</v>
      </c>
      <c r="AD14" s="83"/>
      <c r="AE14" s="86">
        <f>E14*R14/1000</f>
        <v>46015543.9384</v>
      </c>
      <c r="AF14" s="83"/>
      <c r="AG14" s="83">
        <f>F14*R14/1000</f>
        <v>0</v>
      </c>
      <c r="AH14" s="83"/>
      <c r="AI14" s="83"/>
      <c r="AJ14" s="85">
        <f>S14*K14/1000</f>
        <v>6553693.45854</v>
      </c>
      <c r="AK14" s="85"/>
      <c r="AL14" s="85">
        <f>S14*L14/1000</f>
        <v>0</v>
      </c>
      <c r="AM14" s="85"/>
    </row>
    <row r="15" ht="15" customHeight="1">
      <c r="A15" t="s" s="75">
        <v>69</v>
      </c>
      <c r="B15" s="76"/>
      <c r="C15" s="77">
        <v>2724900773</v>
      </c>
      <c r="D15" s="78">
        <v>0</v>
      </c>
      <c r="E15" s="77">
        <f>IF(W15=0,C15,0)</f>
        <v>2724900773</v>
      </c>
      <c r="F15" s="77">
        <f>IF(W15=1,C15,0)</f>
        <v>0</v>
      </c>
      <c r="G15" s="78">
        <v>201124156</v>
      </c>
      <c r="H15" s="78">
        <v>5387600</v>
      </c>
      <c r="I15" s="78">
        <v>139492100</v>
      </c>
      <c r="J15" s="78">
        <f>G15+H15+I15</f>
        <v>346003856</v>
      </c>
      <c r="K15" s="78">
        <f>IF(W15=0,J15,0)</f>
        <v>346003856</v>
      </c>
      <c r="L15" s="77">
        <f>IF(W15=1,J15,0)</f>
        <v>0</v>
      </c>
      <c r="M15" s="78">
        <v>3070904629</v>
      </c>
      <c r="N15" s="50">
        <f>J15/M15</f>
        <v>0.11267163842619</v>
      </c>
      <c r="O15" s="79">
        <v>88.7328</v>
      </c>
      <c r="P15" s="79">
        <v>11.2672</v>
      </c>
      <c r="Q15" s="80"/>
      <c r="R15" s="81">
        <v>20.1</v>
      </c>
      <c r="S15" s="81">
        <v>20.1</v>
      </c>
      <c r="T15" s="81">
        <v>20.1</v>
      </c>
      <c r="U15" s="81">
        <v>20.1</v>
      </c>
      <c r="V15" s="82">
        <f>S15*N15+R15*(1-N15)</f>
        <v>20.1</v>
      </c>
      <c r="W15" s="83">
        <f>IF(R15=S15,0,1)</f>
        <v>0</v>
      </c>
      <c r="X15" s="84">
        <f>IF(R15&lt;14.76,C15,0)</f>
        <v>0</v>
      </c>
      <c r="Y15" s="84">
        <f>IF(S15&lt;14.67,J15,0)</f>
        <v>0</v>
      </c>
      <c r="Z15" s="83"/>
      <c r="AA15" s="85">
        <f>R15*C15/1000</f>
        <v>54770505.5373</v>
      </c>
      <c r="AB15" s="83"/>
      <c r="AC15" s="85">
        <f>S15*J15/1000</f>
        <v>6954677.5056</v>
      </c>
      <c r="AD15" s="83"/>
      <c r="AE15" s="86">
        <f>E15*R15/1000</f>
        <v>54770505.5373</v>
      </c>
      <c r="AF15" s="83"/>
      <c r="AG15" s="83">
        <f>F15*R15/1000</f>
        <v>0</v>
      </c>
      <c r="AH15" s="83"/>
      <c r="AI15" s="83"/>
      <c r="AJ15" s="85">
        <f>S15*K15/1000</f>
        <v>6954677.5056</v>
      </c>
      <c r="AK15" s="85"/>
      <c r="AL15" s="85">
        <f>S15*L15/1000</f>
        <v>0</v>
      </c>
      <c r="AM15" s="85"/>
    </row>
    <row r="16" ht="15" customHeight="1">
      <c r="A16" t="s" s="75">
        <v>70</v>
      </c>
      <c r="B16" s="76"/>
      <c r="C16" s="77">
        <v>9077872633</v>
      </c>
      <c r="D16" s="78">
        <v>0</v>
      </c>
      <c r="E16" s="77">
        <f>IF(W16=0,C16,0)</f>
        <v>0</v>
      </c>
      <c r="F16" s="77">
        <f>IF(W16=1,C16,0)</f>
        <v>9077872633</v>
      </c>
      <c r="G16" s="78">
        <v>680896666</v>
      </c>
      <c r="H16" s="78">
        <v>827792800</v>
      </c>
      <c r="I16" s="78">
        <v>354008940</v>
      </c>
      <c r="J16" s="78">
        <f>G16+H16+I16</f>
        <v>1862698406</v>
      </c>
      <c r="K16" s="78">
        <f>IF(W16=0,J16,0)</f>
        <v>0</v>
      </c>
      <c r="L16" s="77">
        <f>IF(W16=1,J16,0)</f>
        <v>1862698406</v>
      </c>
      <c r="M16" s="78">
        <v>10940571039</v>
      </c>
      <c r="N16" s="50">
        <f>J16/M16</f>
        <v>0.170256049648598</v>
      </c>
      <c r="O16" s="79">
        <v>82.9744</v>
      </c>
      <c r="P16" s="79">
        <v>17.0256</v>
      </c>
      <c r="Q16" s="80"/>
      <c r="R16" s="81">
        <v>13.66</v>
      </c>
      <c r="S16" s="81">
        <v>27.32</v>
      </c>
      <c r="T16" s="81">
        <v>27.32</v>
      </c>
      <c r="U16" s="81">
        <v>27.32</v>
      </c>
      <c r="V16" s="82">
        <f>S16*N16+R16*(1-N16)</f>
        <v>15.9856976381998</v>
      </c>
      <c r="W16" s="83">
        <f>IF(R16=S16,0,1)</f>
        <v>1</v>
      </c>
      <c r="X16" s="84">
        <f>IF(R16&lt;14.76,C16,0)</f>
        <v>9077872633</v>
      </c>
      <c r="Y16" s="84">
        <f>IF(S16&lt;14.67,J16,0)</f>
        <v>0</v>
      </c>
      <c r="Z16" s="83"/>
      <c r="AA16" s="85">
        <f>R16*C16/1000</f>
        <v>124003740.16678</v>
      </c>
      <c r="AB16" s="83"/>
      <c r="AC16" s="85">
        <f>S16*J16/1000</f>
        <v>50888920.45192</v>
      </c>
      <c r="AD16" s="83"/>
      <c r="AE16" s="86">
        <f>E16*R16/1000</f>
        <v>0</v>
      </c>
      <c r="AF16" s="83"/>
      <c r="AG16" s="83">
        <f>F16*R16/1000</f>
        <v>124003740.16678</v>
      </c>
      <c r="AH16" s="83"/>
      <c r="AI16" s="83"/>
      <c r="AJ16" s="85">
        <f>S16*K16/1000</f>
        <v>0</v>
      </c>
      <c r="AK16" s="85"/>
      <c r="AL16" s="85">
        <f>S16*L16/1000</f>
        <v>50888920.45192</v>
      </c>
      <c r="AM16" s="93">
        <f>AL16/L16*1000</f>
        <v>27.32</v>
      </c>
    </row>
    <row r="17" ht="15" customHeight="1">
      <c r="A17" t="s" s="75">
        <v>71</v>
      </c>
      <c r="B17" s="76"/>
      <c r="C17" s="77">
        <v>12578665911</v>
      </c>
      <c r="D17" s="78">
        <v>0</v>
      </c>
      <c r="E17" s="77">
        <f>IF(W17=0,C17,0)</f>
        <v>12578665911</v>
      </c>
      <c r="F17" s="77">
        <f>IF(W17=1,C17,0)</f>
        <v>0</v>
      </c>
      <c r="G17" s="78">
        <v>511501086</v>
      </c>
      <c r="H17" s="78">
        <v>25403300</v>
      </c>
      <c r="I17" s="78">
        <v>191285110</v>
      </c>
      <c r="J17" s="78">
        <f>G17+H17+I17</f>
        <v>728189496</v>
      </c>
      <c r="K17" s="78">
        <f>IF(W17=0,J17,0)</f>
        <v>728189496</v>
      </c>
      <c r="L17" s="77">
        <f>IF(W17=1,J17,0)</f>
        <v>0</v>
      </c>
      <c r="M17" s="78">
        <v>13306855407</v>
      </c>
      <c r="N17" s="50">
        <f>J17/M17</f>
        <v>0.0547228833355279</v>
      </c>
      <c r="O17" s="79">
        <v>94.5277</v>
      </c>
      <c r="P17" s="79">
        <v>5.4723</v>
      </c>
      <c r="Q17" s="80"/>
      <c r="R17" s="81">
        <v>11.21</v>
      </c>
      <c r="S17" s="81">
        <v>11.21</v>
      </c>
      <c r="T17" s="81">
        <v>11.21</v>
      </c>
      <c r="U17" s="81">
        <v>11.21</v>
      </c>
      <c r="V17" s="82">
        <f>S17*N17+R17*(1-N17)</f>
        <v>11.21</v>
      </c>
      <c r="W17" s="83">
        <f>IF(R17=S17,0,1)</f>
        <v>0</v>
      </c>
      <c r="X17" s="84">
        <f>IF(R17&lt;14.76,C17,0)</f>
        <v>12578665911</v>
      </c>
      <c r="Y17" s="84">
        <f>IF(S17&lt;14.67,J17,0)</f>
        <v>728189496</v>
      </c>
      <c r="Z17" s="83"/>
      <c r="AA17" s="85">
        <f>R17*C17/1000</f>
        <v>141006844.86231</v>
      </c>
      <c r="AB17" s="83"/>
      <c r="AC17" s="85">
        <f>S17*J17/1000</f>
        <v>8163004.25016</v>
      </c>
      <c r="AD17" s="83"/>
      <c r="AE17" s="86">
        <f>E17*R17/1000</f>
        <v>141006844.86231</v>
      </c>
      <c r="AF17" s="83"/>
      <c r="AG17" s="83">
        <f>F17*R17/1000</f>
        <v>0</v>
      </c>
      <c r="AH17" s="83"/>
      <c r="AI17" s="83"/>
      <c r="AJ17" s="85">
        <f>S17*K17/1000</f>
        <v>8163004.25016</v>
      </c>
      <c r="AK17" s="85"/>
      <c r="AL17" s="85">
        <f>S17*L17/1000</f>
        <v>0</v>
      </c>
      <c r="AM17" s="85"/>
    </row>
    <row r="18" ht="15" customHeight="1">
      <c r="A18" t="s" s="75">
        <v>72</v>
      </c>
      <c r="B18" s="76"/>
      <c r="C18" s="77">
        <v>938173012</v>
      </c>
      <c r="D18" s="78">
        <v>0</v>
      </c>
      <c r="E18" s="77">
        <f>IF(W18=0,C18,0)</f>
        <v>938173012</v>
      </c>
      <c r="F18" s="77">
        <f>IF(W18=1,C18,0)</f>
        <v>0</v>
      </c>
      <c r="G18" s="78">
        <v>17059162</v>
      </c>
      <c r="H18" s="78">
        <v>6727700</v>
      </c>
      <c r="I18" s="78">
        <v>13242668</v>
      </c>
      <c r="J18" s="78">
        <f>G18+H18+I18</f>
        <v>37029530</v>
      </c>
      <c r="K18" s="78">
        <f>IF(W18=0,J18,0)</f>
        <v>37029530</v>
      </c>
      <c r="L18" s="77">
        <f>IF(W18=1,J18,0)</f>
        <v>0</v>
      </c>
      <c r="M18" s="78">
        <v>975202542</v>
      </c>
      <c r="N18" s="50">
        <f>J18/M18</f>
        <v>0.0379711171835727</v>
      </c>
      <c r="O18" s="79">
        <v>96.2029</v>
      </c>
      <c r="P18" s="79">
        <v>3.7971</v>
      </c>
      <c r="Q18" s="80"/>
      <c r="R18" s="81">
        <v>16.55</v>
      </c>
      <c r="S18" s="81">
        <v>16.55</v>
      </c>
      <c r="T18" s="81">
        <v>16.55</v>
      </c>
      <c r="U18" s="81">
        <v>16.55</v>
      </c>
      <c r="V18" s="82">
        <f>S18*N18+R18*(1-N18)</f>
        <v>16.55</v>
      </c>
      <c r="W18" s="83">
        <f>IF(R18=S18,0,1)</f>
        <v>0</v>
      </c>
      <c r="X18" s="84">
        <f>IF(R18&lt;14.76,C18,0)</f>
        <v>0</v>
      </c>
      <c r="Y18" s="84">
        <f>IF(S18&lt;14.67,J18,0)</f>
        <v>0</v>
      </c>
      <c r="Z18" s="83"/>
      <c r="AA18" s="85">
        <f>R18*C18/1000</f>
        <v>15526763.3486</v>
      </c>
      <c r="AB18" s="83"/>
      <c r="AC18" s="85">
        <f>S18*J18/1000</f>
        <v>612838.7215</v>
      </c>
      <c r="AD18" s="83"/>
      <c r="AE18" s="86">
        <f>E18*R18/1000</f>
        <v>15526763.3486</v>
      </c>
      <c r="AF18" s="83"/>
      <c r="AG18" s="83">
        <f>F18*R18/1000</f>
        <v>0</v>
      </c>
      <c r="AH18" s="83"/>
      <c r="AI18" s="83"/>
      <c r="AJ18" s="85">
        <f>S18*K18/1000</f>
        <v>612838.7215</v>
      </c>
      <c r="AK18" s="85"/>
      <c r="AL18" s="85">
        <f>S18*L18/1000</f>
        <v>0</v>
      </c>
      <c r="AM18" s="85"/>
    </row>
    <row r="19" ht="15" customHeight="1">
      <c r="A19" t="s" s="75">
        <v>73</v>
      </c>
      <c r="B19" s="76"/>
      <c r="C19" s="77">
        <v>419964902</v>
      </c>
      <c r="D19" s="78">
        <v>0</v>
      </c>
      <c r="E19" s="77">
        <f>IF(W19=0,C19,0)</f>
        <v>419964902</v>
      </c>
      <c r="F19" s="77">
        <f>IF(W19=1,C19,0)</f>
        <v>0</v>
      </c>
      <c r="G19" s="78">
        <v>10618999</v>
      </c>
      <c r="H19" s="78">
        <v>1374700</v>
      </c>
      <c r="I19" s="78">
        <v>14600463</v>
      </c>
      <c r="J19" s="78">
        <f>G19+H19+I19</f>
        <v>26594162</v>
      </c>
      <c r="K19" s="78">
        <f>IF(W19=0,J19,0)</f>
        <v>26594162</v>
      </c>
      <c r="L19" s="77">
        <f>IF(W19=1,J19,0)</f>
        <v>0</v>
      </c>
      <c r="M19" s="78">
        <v>446559064</v>
      </c>
      <c r="N19" s="50">
        <f>J19/M19</f>
        <v>0.0595535151874109</v>
      </c>
      <c r="O19" s="79">
        <v>94.0446</v>
      </c>
      <c r="P19" s="79">
        <v>5.9554</v>
      </c>
      <c r="Q19" s="80"/>
      <c r="R19" s="81">
        <v>16.42</v>
      </c>
      <c r="S19" s="81">
        <v>16.42</v>
      </c>
      <c r="T19" s="81">
        <v>16.42</v>
      </c>
      <c r="U19" s="81">
        <v>16.42</v>
      </c>
      <c r="V19" s="82">
        <f>S19*N19+R19*(1-N19)</f>
        <v>16.42</v>
      </c>
      <c r="W19" s="83">
        <f>IF(R19=S19,0,1)</f>
        <v>0</v>
      </c>
      <c r="X19" s="84">
        <f>IF(R19&lt;14.76,C19,0)</f>
        <v>0</v>
      </c>
      <c r="Y19" s="84">
        <f>IF(S19&lt;14.67,J19,0)</f>
        <v>0</v>
      </c>
      <c r="Z19" s="83"/>
      <c r="AA19" s="85">
        <f>R19*C19/1000</f>
        <v>6895823.69084</v>
      </c>
      <c r="AB19" s="83"/>
      <c r="AC19" s="85">
        <f>S19*J19/1000</f>
        <v>436676.14004</v>
      </c>
      <c r="AD19" s="83"/>
      <c r="AE19" s="86">
        <f>E19*R19/1000</f>
        <v>6895823.69084</v>
      </c>
      <c r="AF19" s="83"/>
      <c r="AG19" s="83">
        <f>F19*R19/1000</f>
        <v>0</v>
      </c>
      <c r="AH19" s="83"/>
      <c r="AI19" s="83"/>
      <c r="AJ19" s="85">
        <f>S19*K19/1000</f>
        <v>436676.14004</v>
      </c>
      <c r="AK19" s="85"/>
      <c r="AL19" s="85">
        <f>S19*L19/1000</f>
        <v>0</v>
      </c>
      <c r="AM19" s="85"/>
    </row>
    <row r="20" ht="15" customHeight="1">
      <c r="A20" t="s" s="75">
        <v>74</v>
      </c>
      <c r="B20" s="76"/>
      <c r="C20" s="77">
        <v>245529946</v>
      </c>
      <c r="D20" s="78">
        <v>0</v>
      </c>
      <c r="E20" s="77">
        <f>IF(W20=0,C20,0)</f>
        <v>245529946</v>
      </c>
      <c r="F20" s="77">
        <f>IF(W20=1,C20,0)</f>
        <v>0</v>
      </c>
      <c r="G20" s="78">
        <v>10200413</v>
      </c>
      <c r="H20" s="78">
        <v>1272610</v>
      </c>
      <c r="I20" s="78">
        <v>28578124</v>
      </c>
      <c r="J20" s="78">
        <f>G20+H20+I20</f>
        <v>40051147</v>
      </c>
      <c r="K20" s="78">
        <f>IF(W20=0,J20,0)</f>
        <v>40051147</v>
      </c>
      <c r="L20" s="77">
        <f>IF(W20=1,J20,0)</f>
        <v>0</v>
      </c>
      <c r="M20" s="78">
        <v>285581093</v>
      </c>
      <c r="N20" s="50">
        <f>J20/M20</f>
        <v>0.140244392859719</v>
      </c>
      <c r="O20" s="79">
        <v>85.9756</v>
      </c>
      <c r="P20" s="79">
        <v>14.0244</v>
      </c>
      <c r="Q20" s="80"/>
      <c r="R20" s="81">
        <v>17.61</v>
      </c>
      <c r="S20" s="81">
        <v>17.61</v>
      </c>
      <c r="T20" s="81">
        <v>17.61</v>
      </c>
      <c r="U20" s="81">
        <v>17.61</v>
      </c>
      <c r="V20" s="82">
        <f>S20*N20+R20*(1-N20)</f>
        <v>17.61</v>
      </c>
      <c r="W20" s="83">
        <f>IF(R20=S20,0,1)</f>
        <v>0</v>
      </c>
      <c r="X20" s="84">
        <f>IF(R20&lt;14.76,C20,0)</f>
        <v>0</v>
      </c>
      <c r="Y20" s="84">
        <f>IF(S20&lt;14.67,J20,0)</f>
        <v>0</v>
      </c>
      <c r="Z20" s="83"/>
      <c r="AA20" s="85">
        <f>R20*C20/1000</f>
        <v>4323782.34906</v>
      </c>
      <c r="AB20" s="83"/>
      <c r="AC20" s="85">
        <f>S20*J20/1000</f>
        <v>705300.69867</v>
      </c>
      <c r="AD20" s="83"/>
      <c r="AE20" s="86">
        <f>E20*R20/1000</f>
        <v>4323782.34906</v>
      </c>
      <c r="AF20" s="83"/>
      <c r="AG20" s="83">
        <f>F20*R20/1000</f>
        <v>0</v>
      </c>
      <c r="AH20" s="83"/>
      <c r="AI20" s="83"/>
      <c r="AJ20" s="85">
        <f>S20*K20/1000</f>
        <v>705300.69867</v>
      </c>
      <c r="AK20" s="85"/>
      <c r="AL20" s="85">
        <f>S20*L20/1000</f>
        <v>0</v>
      </c>
      <c r="AM20" s="85"/>
    </row>
    <row r="21" ht="15" customHeight="1">
      <c r="A21" t="s" s="75">
        <v>75</v>
      </c>
      <c r="B21" s="76"/>
      <c r="C21" s="77">
        <v>3513027272</v>
      </c>
      <c r="D21" s="78">
        <v>177400</v>
      </c>
      <c r="E21" s="77">
        <f>IF(W21=0,C21,0)</f>
        <v>3513027272</v>
      </c>
      <c r="F21" s="77">
        <f>IF(W21=1,C21,0)</f>
        <v>0</v>
      </c>
      <c r="G21" s="78">
        <v>189886298</v>
      </c>
      <c r="H21" s="78">
        <v>55770680</v>
      </c>
      <c r="I21" s="78">
        <v>91619290</v>
      </c>
      <c r="J21" s="78">
        <f>G21+H21+I21</f>
        <v>337276268</v>
      </c>
      <c r="K21" s="78">
        <f>IF(W21=0,J21,0)</f>
        <v>337276268</v>
      </c>
      <c r="L21" s="77">
        <f>IF(W21=1,J21,0)</f>
        <v>0</v>
      </c>
      <c r="M21" s="78">
        <v>3850480940</v>
      </c>
      <c r="N21" s="50">
        <f>J21/M21</f>
        <v>0.0875932833470927</v>
      </c>
      <c r="O21" s="79">
        <v>91.2407</v>
      </c>
      <c r="P21" s="79">
        <v>8.7593</v>
      </c>
      <c r="Q21" s="80"/>
      <c r="R21" s="81">
        <v>13.77</v>
      </c>
      <c r="S21" s="81">
        <v>13.77</v>
      </c>
      <c r="T21" s="81">
        <v>13.77</v>
      </c>
      <c r="U21" s="81">
        <v>13.77</v>
      </c>
      <c r="V21" s="82">
        <f>S21*N21+R21*(1-N21)</f>
        <v>13.77</v>
      </c>
      <c r="W21" s="83">
        <f>IF(R21=S21,0,1)</f>
        <v>0</v>
      </c>
      <c r="X21" s="84">
        <f>IF(R21&lt;14.76,C21,0)</f>
        <v>3513027272</v>
      </c>
      <c r="Y21" s="84">
        <f>IF(S21&lt;14.67,J21,0)</f>
        <v>337276268</v>
      </c>
      <c r="Z21" s="83"/>
      <c r="AA21" s="85">
        <f>R21*C21/1000</f>
        <v>48374385.53544</v>
      </c>
      <c r="AB21" s="83"/>
      <c r="AC21" s="85">
        <f>S21*J21/1000</f>
        <v>4644294.21036</v>
      </c>
      <c r="AD21" s="83"/>
      <c r="AE21" s="86">
        <f>E21*R21/1000</f>
        <v>48374385.53544</v>
      </c>
      <c r="AF21" s="83"/>
      <c r="AG21" s="83">
        <f>F21*R21/1000</f>
        <v>0</v>
      </c>
      <c r="AH21" s="83"/>
      <c r="AI21" s="83"/>
      <c r="AJ21" s="85">
        <f>S21*K21/1000</f>
        <v>4644294.21036</v>
      </c>
      <c r="AK21" s="85"/>
      <c r="AL21" s="85">
        <f>S21*L21/1000</f>
        <v>0</v>
      </c>
      <c r="AM21" s="85"/>
    </row>
    <row r="22" ht="15" customHeight="1">
      <c r="A22" t="s" s="75">
        <v>76</v>
      </c>
      <c r="B22" s="76"/>
      <c r="C22" s="77">
        <v>1027427500</v>
      </c>
      <c r="D22" s="78">
        <v>0</v>
      </c>
      <c r="E22" s="77">
        <f>IF(W22=0,C22,0)</f>
        <v>1027427500</v>
      </c>
      <c r="F22" s="77">
        <f>IF(W22=1,C22,0)</f>
        <v>0</v>
      </c>
      <c r="G22" s="78">
        <v>83279419</v>
      </c>
      <c r="H22" s="78">
        <v>26670100</v>
      </c>
      <c r="I22" s="78">
        <v>38081608</v>
      </c>
      <c r="J22" s="78">
        <f>G22+H22+I22</f>
        <v>148031127</v>
      </c>
      <c r="K22" s="78">
        <f>IF(W22=0,J22,0)</f>
        <v>148031127</v>
      </c>
      <c r="L22" s="77">
        <f>IF(W22=1,J22,0)</f>
        <v>0</v>
      </c>
      <c r="M22" s="78">
        <v>1175458627</v>
      </c>
      <c r="N22" s="50">
        <f>J22/M22</f>
        <v>0.1259347829007</v>
      </c>
      <c r="O22" s="79">
        <v>87.40649999999999</v>
      </c>
      <c r="P22" s="79">
        <v>12.5935</v>
      </c>
      <c r="Q22" s="80"/>
      <c r="R22" s="81">
        <v>14.04</v>
      </c>
      <c r="S22" s="81">
        <v>14.04</v>
      </c>
      <c r="T22" s="81">
        <v>14.04</v>
      </c>
      <c r="U22" s="81">
        <v>14.04</v>
      </c>
      <c r="V22" s="82">
        <f>S22*N22+R22*(1-N22)</f>
        <v>14.04</v>
      </c>
      <c r="W22" s="83">
        <f>IF(R22=S22,0,1)</f>
        <v>0</v>
      </c>
      <c r="X22" s="84">
        <f>IF(R22&lt;14.76,C22,0)</f>
        <v>1027427500</v>
      </c>
      <c r="Y22" s="84">
        <f>IF(S22&lt;14.67,J22,0)</f>
        <v>148031127</v>
      </c>
      <c r="Z22" s="83"/>
      <c r="AA22" s="85">
        <f>R22*C22/1000</f>
        <v>14425082.1</v>
      </c>
      <c r="AB22" s="83"/>
      <c r="AC22" s="85">
        <f>S22*J22/1000</f>
        <v>2078357.02308</v>
      </c>
      <c r="AD22" s="83"/>
      <c r="AE22" s="86">
        <f>E22*R22/1000</f>
        <v>14425082.1</v>
      </c>
      <c r="AF22" s="83"/>
      <c r="AG22" s="83">
        <f>F22*R22/1000</f>
        <v>0</v>
      </c>
      <c r="AH22" s="83"/>
      <c r="AI22" s="83"/>
      <c r="AJ22" s="85">
        <f>S22*K22/1000</f>
        <v>2078357.02308</v>
      </c>
      <c r="AK22" s="85"/>
      <c r="AL22" s="85">
        <f>S22*L22/1000</f>
        <v>0</v>
      </c>
      <c r="AM22" s="85"/>
    </row>
    <row r="23" ht="15" customHeight="1">
      <c r="A23" t="s" s="75">
        <v>77</v>
      </c>
      <c r="B23" s="76"/>
      <c r="C23" s="77">
        <v>5353375023</v>
      </c>
      <c r="D23" s="78">
        <v>0</v>
      </c>
      <c r="E23" s="77">
        <f>IF(W23=0,C23,0)</f>
        <v>0</v>
      </c>
      <c r="F23" s="77">
        <f>IF(W23=1,C23,0)</f>
        <v>5353375023</v>
      </c>
      <c r="G23" s="78">
        <v>471878160</v>
      </c>
      <c r="H23" s="78">
        <v>237436848</v>
      </c>
      <c r="I23" s="78">
        <v>248365905</v>
      </c>
      <c r="J23" s="78">
        <f>G23+H23+I23</f>
        <v>957680913</v>
      </c>
      <c r="K23" s="78">
        <f>IF(W23=0,J23,0)</f>
        <v>0</v>
      </c>
      <c r="L23" s="77">
        <f>IF(W23=1,J23,0)</f>
        <v>957680913</v>
      </c>
      <c r="M23" s="78">
        <v>6311055936</v>
      </c>
      <c r="N23" s="50">
        <f>J23/M23</f>
        <v>0.151746541737512</v>
      </c>
      <c r="O23" s="79">
        <v>84.8253</v>
      </c>
      <c r="P23" s="79">
        <v>15.1747</v>
      </c>
      <c r="Q23" s="80"/>
      <c r="R23" s="81">
        <v>13.69</v>
      </c>
      <c r="S23" s="81">
        <v>20.27</v>
      </c>
      <c r="T23" s="81">
        <v>20.27</v>
      </c>
      <c r="U23" s="81">
        <v>20.27</v>
      </c>
      <c r="V23" s="82">
        <f>S23*N23+R23*(1-N23)</f>
        <v>14.6884922446328</v>
      </c>
      <c r="W23" s="83">
        <f>IF(R23=S23,0,1)</f>
        <v>1</v>
      </c>
      <c r="X23" s="84">
        <f>IF(R23&lt;14.76,C23,0)</f>
        <v>5353375023</v>
      </c>
      <c r="Y23" s="84">
        <f>IF(S23&lt;14.67,J23,0)</f>
        <v>0</v>
      </c>
      <c r="Z23" s="83"/>
      <c r="AA23" s="85">
        <f>R23*C23/1000</f>
        <v>73287704.06487</v>
      </c>
      <c r="AB23" s="83"/>
      <c r="AC23" s="85">
        <f>S23*J23/1000</f>
        <v>19412192.10651</v>
      </c>
      <c r="AD23" s="83"/>
      <c r="AE23" s="86">
        <f>E23*R23/1000</f>
        <v>0</v>
      </c>
      <c r="AF23" s="83"/>
      <c r="AG23" s="83">
        <f>F23*R23/1000</f>
        <v>73287704.06487</v>
      </c>
      <c r="AH23" s="83"/>
      <c r="AI23" s="83"/>
      <c r="AJ23" s="85">
        <f>S23*K23/1000</f>
        <v>0</v>
      </c>
      <c r="AK23" s="85"/>
      <c r="AL23" s="85">
        <f>S23*L23/1000</f>
        <v>19412192.10651</v>
      </c>
      <c r="AM23" s="85"/>
    </row>
    <row r="24" ht="15" customHeight="1">
      <c r="A24" t="s" s="75">
        <v>78</v>
      </c>
      <c r="B24" s="76"/>
      <c r="C24" s="77">
        <v>2166601901</v>
      </c>
      <c r="D24" s="78">
        <v>0</v>
      </c>
      <c r="E24" s="77">
        <f>IF(W24=0,C24,0)</f>
        <v>0</v>
      </c>
      <c r="F24" s="77">
        <f>IF(W24=1,C24,0)</f>
        <v>2166601901</v>
      </c>
      <c r="G24" s="78">
        <v>412051270</v>
      </c>
      <c r="H24" s="78">
        <v>187011100</v>
      </c>
      <c r="I24" s="78">
        <v>93562850</v>
      </c>
      <c r="J24" s="78">
        <f>G24+H24+I24</f>
        <v>692625220</v>
      </c>
      <c r="K24" s="78">
        <f>IF(W24=0,J24,0)</f>
        <v>0</v>
      </c>
      <c r="L24" s="77">
        <f>IF(W24=1,J24,0)</f>
        <v>692625220</v>
      </c>
      <c r="M24" s="78">
        <v>2859227121</v>
      </c>
      <c r="N24" s="50">
        <f>J24/M24</f>
        <v>0.24224211323155</v>
      </c>
      <c r="O24" s="79">
        <v>75.7758</v>
      </c>
      <c r="P24" s="79">
        <v>24.2242</v>
      </c>
      <c r="Q24" s="80"/>
      <c r="R24" s="81">
        <v>15.88</v>
      </c>
      <c r="S24" s="81">
        <v>18.58</v>
      </c>
      <c r="T24" s="81">
        <v>18.58</v>
      </c>
      <c r="U24" s="81">
        <v>18.5</v>
      </c>
      <c r="V24" s="82">
        <f>S24*N24+R24*(1-N24)</f>
        <v>16.5340537057252</v>
      </c>
      <c r="W24" s="83">
        <f>IF(R24=S24,0,1)</f>
        <v>1</v>
      </c>
      <c r="X24" s="84">
        <f>IF(R24&lt;14.76,C24,0)</f>
        <v>0</v>
      </c>
      <c r="Y24" s="84">
        <f>IF(S24&lt;14.67,J24,0)</f>
        <v>0</v>
      </c>
      <c r="Z24" s="83"/>
      <c r="AA24" s="85">
        <f>R24*C24/1000</f>
        <v>34405638.18788</v>
      </c>
      <c r="AB24" s="83"/>
      <c r="AC24" s="85">
        <f>S24*J24/1000</f>
        <v>12868976.5876</v>
      </c>
      <c r="AD24" s="83"/>
      <c r="AE24" s="86">
        <f>E24*R24/1000</f>
        <v>0</v>
      </c>
      <c r="AF24" s="83"/>
      <c r="AG24" s="83">
        <f>F24*R24/1000</f>
        <v>34405638.18788</v>
      </c>
      <c r="AH24" s="83"/>
      <c r="AI24" s="83"/>
      <c r="AJ24" s="85">
        <f>S24*K24/1000</f>
        <v>0</v>
      </c>
      <c r="AK24" s="85"/>
      <c r="AL24" s="85">
        <f>S24*L24/1000</f>
        <v>12868976.5876</v>
      </c>
      <c r="AM24" s="85"/>
    </row>
    <row r="25" ht="15" customHeight="1">
      <c r="A25" t="s" s="75">
        <v>79</v>
      </c>
      <c r="B25" s="76"/>
      <c r="C25" s="77">
        <v>680175091</v>
      </c>
      <c r="D25" s="78">
        <v>0</v>
      </c>
      <c r="E25" s="77">
        <f>IF(W25=0,C25,0)</f>
        <v>0</v>
      </c>
      <c r="F25" s="77">
        <f>IF(W25=1,C25,0)</f>
        <v>680175091</v>
      </c>
      <c r="G25" s="78">
        <v>144520609</v>
      </c>
      <c r="H25" s="78">
        <v>262374000</v>
      </c>
      <c r="I25" s="78">
        <v>52144554</v>
      </c>
      <c r="J25" s="78">
        <f>G25+H25+I25</f>
        <v>459039163</v>
      </c>
      <c r="K25" s="78">
        <f>IF(W25=0,J25,0)</f>
        <v>0</v>
      </c>
      <c r="L25" s="77">
        <f>IF(W25=1,J25,0)</f>
        <v>459039163</v>
      </c>
      <c r="M25" s="78">
        <v>1139214254</v>
      </c>
      <c r="N25" s="50">
        <f>J25/M25</f>
        <v>0.402943661728446</v>
      </c>
      <c r="O25" s="79">
        <v>59.7056</v>
      </c>
      <c r="P25" s="79">
        <v>40.2944</v>
      </c>
      <c r="Q25" s="80"/>
      <c r="R25" s="81">
        <v>13.62</v>
      </c>
      <c r="S25" s="81">
        <v>27</v>
      </c>
      <c r="T25" s="81">
        <v>27</v>
      </c>
      <c r="U25" s="81">
        <v>27</v>
      </c>
      <c r="V25" s="82">
        <f>S25*N25+R25*(1-N25)</f>
        <v>19.0113861939266</v>
      </c>
      <c r="W25" s="83">
        <f>IF(R25=S25,0,1)</f>
        <v>1</v>
      </c>
      <c r="X25" s="84">
        <f>IF(R25&lt;14.76,C25,0)</f>
        <v>680175091</v>
      </c>
      <c r="Y25" s="84">
        <f>IF(S25&lt;14.67,J25,0)</f>
        <v>0</v>
      </c>
      <c r="Z25" s="83"/>
      <c r="AA25" s="85">
        <f>R25*C25/1000</f>
        <v>9263984.73942</v>
      </c>
      <c r="AB25" s="83"/>
      <c r="AC25" s="85">
        <f>S25*J25/1000</f>
        <v>12394057.401</v>
      </c>
      <c r="AD25" s="83"/>
      <c r="AE25" s="86">
        <f>E25*R25/1000</f>
        <v>0</v>
      </c>
      <c r="AF25" s="83"/>
      <c r="AG25" s="83">
        <f>F25*R25/1000</f>
        <v>9263984.73942</v>
      </c>
      <c r="AH25" s="83"/>
      <c r="AI25" s="83"/>
      <c r="AJ25" s="85">
        <f>S25*K25/1000</f>
        <v>0</v>
      </c>
      <c r="AK25" s="85"/>
      <c r="AL25" s="85">
        <f>S25*L25/1000</f>
        <v>12394057.401</v>
      </c>
      <c r="AM25" s="85"/>
    </row>
    <row r="26" ht="15" customHeight="1">
      <c r="A26" t="s" s="75">
        <v>80</v>
      </c>
      <c r="B26" s="76"/>
      <c r="C26" s="77">
        <v>1129618443</v>
      </c>
      <c r="D26" s="78">
        <v>0</v>
      </c>
      <c r="E26" s="77">
        <f>IF(W26=0,C26,0)</f>
        <v>0</v>
      </c>
      <c r="F26" s="77">
        <f>IF(W26=1,C26,0)</f>
        <v>1129618443</v>
      </c>
      <c r="G26" s="78">
        <v>138869227</v>
      </c>
      <c r="H26" s="78">
        <v>178340400</v>
      </c>
      <c r="I26" s="78">
        <v>153389430</v>
      </c>
      <c r="J26" s="78">
        <f>G26+H26+I26</f>
        <v>470599057</v>
      </c>
      <c r="K26" s="78">
        <f>IF(W26=0,J26,0)</f>
        <v>0</v>
      </c>
      <c r="L26" s="77">
        <f>IF(W26=1,J26,0)</f>
        <v>470599057</v>
      </c>
      <c r="M26" s="78">
        <v>1600217500</v>
      </c>
      <c r="N26" s="50">
        <f>J26/M26</f>
        <v>0.294084433522318</v>
      </c>
      <c r="O26" s="79">
        <v>70.5916</v>
      </c>
      <c r="P26" s="79">
        <v>29.4084</v>
      </c>
      <c r="Q26" s="80"/>
      <c r="R26" s="81">
        <v>12.42</v>
      </c>
      <c r="S26" s="81">
        <v>27.45</v>
      </c>
      <c r="T26" s="81">
        <v>27.45</v>
      </c>
      <c r="U26" s="81">
        <v>27.45</v>
      </c>
      <c r="V26" s="82">
        <f>S26*N26+R26*(1-N26)</f>
        <v>16.8400890358404</v>
      </c>
      <c r="W26" s="83">
        <f>IF(R26=S26,0,1)</f>
        <v>1</v>
      </c>
      <c r="X26" s="84">
        <f>IF(R26&lt;14.76,C26,0)</f>
        <v>1129618443</v>
      </c>
      <c r="Y26" s="84">
        <f>IF(S26&lt;14.67,J26,0)</f>
        <v>0</v>
      </c>
      <c r="Z26" s="83"/>
      <c r="AA26" s="85">
        <f>R26*C26/1000</f>
        <v>14029861.06206</v>
      </c>
      <c r="AB26" s="83"/>
      <c r="AC26" s="85">
        <f>S26*J26/1000</f>
        <v>12917944.11465</v>
      </c>
      <c r="AD26" s="83"/>
      <c r="AE26" s="86">
        <f>E26*R26/1000</f>
        <v>0</v>
      </c>
      <c r="AF26" s="83"/>
      <c r="AG26" s="83">
        <f>F26*R26/1000</f>
        <v>14029861.06206</v>
      </c>
      <c r="AH26" s="83"/>
      <c r="AI26" s="83"/>
      <c r="AJ26" s="85">
        <f>S26*K26/1000</f>
        <v>0</v>
      </c>
      <c r="AK26" s="85"/>
      <c r="AL26" s="85">
        <f>S26*L26/1000</f>
        <v>12917944.11465</v>
      </c>
      <c r="AM26" s="85"/>
    </row>
    <row r="27" ht="15" customHeight="1">
      <c r="A27" t="s" s="75">
        <v>81</v>
      </c>
      <c r="B27" s="76"/>
      <c r="C27" s="77">
        <v>19481851049</v>
      </c>
      <c r="D27" s="78">
        <v>0</v>
      </c>
      <c r="E27" s="77">
        <f>IF(W27=0,C27,0)</f>
        <v>0</v>
      </c>
      <c r="F27" s="77">
        <f>IF(W27=1,C27,0)</f>
        <v>19481851049</v>
      </c>
      <c r="G27" s="78">
        <v>1879347857</v>
      </c>
      <c r="H27" s="78">
        <v>105764700</v>
      </c>
      <c r="I27" s="78">
        <v>403867570</v>
      </c>
      <c r="J27" s="78">
        <f>G27+H27+I27</f>
        <v>2388980127</v>
      </c>
      <c r="K27" s="78">
        <f>IF(W27=0,J27,0)</f>
        <v>0</v>
      </c>
      <c r="L27" s="77">
        <f>IF(W27=1,J27,0)</f>
        <v>2388980127</v>
      </c>
      <c r="M27" s="78">
        <v>21870831176</v>
      </c>
      <c r="N27" s="50">
        <f>J27/M27</f>
        <v>0.109231336832848</v>
      </c>
      <c r="O27" s="79">
        <v>89.07689999999999</v>
      </c>
      <c r="P27" s="79">
        <v>10.9231</v>
      </c>
      <c r="Q27" s="80"/>
      <c r="R27" s="81">
        <v>7.07</v>
      </c>
      <c r="S27" s="81">
        <v>6.43</v>
      </c>
      <c r="T27" s="81">
        <v>6.43</v>
      </c>
      <c r="U27" s="81">
        <v>6.43</v>
      </c>
      <c r="V27" s="82">
        <f>S27*N27+R27*(1-N27)</f>
        <v>7.00009194442698</v>
      </c>
      <c r="W27" s="83">
        <f>IF(R27=S27,0,1)</f>
        <v>1</v>
      </c>
      <c r="X27" s="84">
        <f>IF(R27&lt;14.76,C27,0)</f>
        <v>19481851049</v>
      </c>
      <c r="Y27" s="84">
        <f>IF(S27&lt;14.67,J27,0)</f>
        <v>2388980127</v>
      </c>
      <c r="Z27" s="83"/>
      <c r="AA27" s="85">
        <f>R27*C27/1000</f>
        <v>137736686.91643</v>
      </c>
      <c r="AB27" s="83"/>
      <c r="AC27" s="85">
        <f>S27*J27/1000</f>
        <v>15361142.21661</v>
      </c>
      <c r="AD27" s="83"/>
      <c r="AE27" s="86">
        <f>E27*R27/1000</f>
        <v>0</v>
      </c>
      <c r="AF27" s="83"/>
      <c r="AG27" s="83">
        <f>F27*R27/1000</f>
        <v>137736686.91643</v>
      </c>
      <c r="AH27" s="83"/>
      <c r="AI27" s="83"/>
      <c r="AJ27" s="85">
        <f>S27*K27/1000</f>
        <v>0</v>
      </c>
      <c r="AK27" s="85"/>
      <c r="AL27" s="85">
        <f>S27*L27/1000</f>
        <v>15361142.21661</v>
      </c>
      <c r="AM27" s="85"/>
    </row>
    <row r="28" ht="15" customHeight="1">
      <c r="A28" t="s" s="75">
        <v>82</v>
      </c>
      <c r="B28" s="76"/>
      <c r="C28" s="77">
        <v>535440474</v>
      </c>
      <c r="D28" s="78">
        <v>0</v>
      </c>
      <c r="E28" s="77">
        <f>IF(W28=0,C28,0)</f>
        <v>535440474</v>
      </c>
      <c r="F28" s="77">
        <f>IF(W28=1,C28,0)</f>
        <v>0</v>
      </c>
      <c r="G28" s="78">
        <v>26661879</v>
      </c>
      <c r="H28" s="78">
        <v>10814900</v>
      </c>
      <c r="I28" s="78">
        <v>28500240</v>
      </c>
      <c r="J28" s="78">
        <f>G28+H28+I28</f>
        <v>65977019</v>
      </c>
      <c r="K28" s="78">
        <f>IF(W28=0,J28,0)</f>
        <v>65977019</v>
      </c>
      <c r="L28" s="77">
        <f>IF(W28=1,J28,0)</f>
        <v>0</v>
      </c>
      <c r="M28" s="78">
        <v>601417493</v>
      </c>
      <c r="N28" s="50">
        <f>J28/M28</f>
        <v>0.109702527392232</v>
      </c>
      <c r="O28" s="79">
        <v>89.02970000000001</v>
      </c>
      <c r="P28" s="79">
        <v>10.9703</v>
      </c>
      <c r="Q28" s="80"/>
      <c r="R28" s="81">
        <v>15.86</v>
      </c>
      <c r="S28" s="81">
        <v>15.86</v>
      </c>
      <c r="T28" s="81">
        <v>15.86</v>
      </c>
      <c r="U28" s="81">
        <v>15.86</v>
      </c>
      <c r="V28" s="82">
        <f>S28*N28+R28*(1-N28)</f>
        <v>15.86</v>
      </c>
      <c r="W28" s="83">
        <f>IF(R28=S28,0,1)</f>
        <v>0</v>
      </c>
      <c r="X28" s="84">
        <f>IF(R28&lt;14.76,C28,0)</f>
        <v>0</v>
      </c>
      <c r="Y28" s="84">
        <f>IF(S28&lt;14.67,J28,0)</f>
        <v>0</v>
      </c>
      <c r="Z28" s="83"/>
      <c r="AA28" s="85">
        <f>R28*C28/1000</f>
        <v>8492085.917640001</v>
      </c>
      <c r="AB28" s="83"/>
      <c r="AC28" s="85">
        <f>S28*J28/1000</f>
        <v>1046395.52134</v>
      </c>
      <c r="AD28" s="83"/>
      <c r="AE28" s="86">
        <f>E28*R28/1000</f>
        <v>8492085.917640001</v>
      </c>
      <c r="AF28" s="83"/>
      <c r="AG28" s="83">
        <f>F28*R28/1000</f>
        <v>0</v>
      </c>
      <c r="AH28" s="83"/>
      <c r="AI28" s="83"/>
      <c r="AJ28" s="85">
        <f>S28*K28/1000</f>
        <v>1046395.52134</v>
      </c>
      <c r="AK28" s="85"/>
      <c r="AL28" s="85">
        <f>S28*L28/1000</f>
        <v>0</v>
      </c>
      <c r="AM28" s="85"/>
    </row>
    <row r="29" ht="15" customHeight="1">
      <c r="A29" t="s" s="75">
        <v>83</v>
      </c>
      <c r="B29" s="76"/>
      <c r="C29" s="77">
        <v>588972445</v>
      </c>
      <c r="D29" s="78">
        <v>0</v>
      </c>
      <c r="E29" s="77">
        <f>IF(W29=0,C29,0)</f>
        <v>588972445</v>
      </c>
      <c r="F29" s="77">
        <f>IF(W29=1,C29,0)</f>
        <v>0</v>
      </c>
      <c r="G29" s="78">
        <v>19688610</v>
      </c>
      <c r="H29" s="78">
        <v>1924045</v>
      </c>
      <c r="I29" s="78">
        <v>39704752</v>
      </c>
      <c r="J29" s="78">
        <f>G29+H29+I29</f>
        <v>61317407</v>
      </c>
      <c r="K29" s="78">
        <f>IF(W29=0,J29,0)</f>
        <v>61317407</v>
      </c>
      <c r="L29" s="77">
        <f>IF(W29=1,J29,0)</f>
        <v>0</v>
      </c>
      <c r="M29" s="78">
        <v>650289852</v>
      </c>
      <c r="N29" s="50">
        <f>J29/M29</f>
        <v>0.0942924248493424</v>
      </c>
      <c r="O29" s="79">
        <v>90.57080000000001</v>
      </c>
      <c r="P29" s="79">
        <v>9.4292</v>
      </c>
      <c r="Q29" s="80"/>
      <c r="R29" s="81">
        <v>10.76</v>
      </c>
      <c r="S29" s="81">
        <v>10.76</v>
      </c>
      <c r="T29" s="81">
        <v>10.76</v>
      </c>
      <c r="U29" s="81">
        <v>10.76</v>
      </c>
      <c r="V29" s="82">
        <f>S29*N29+R29*(1-N29)</f>
        <v>10.76</v>
      </c>
      <c r="W29" s="83">
        <f>IF(R29=S29,0,1)</f>
        <v>0</v>
      </c>
      <c r="X29" s="84">
        <f>IF(R29&lt;14.76,C29,0)</f>
        <v>588972445</v>
      </c>
      <c r="Y29" s="84">
        <f>IF(S29&lt;14.67,J29,0)</f>
        <v>61317407</v>
      </c>
      <c r="Z29" s="83"/>
      <c r="AA29" s="85">
        <f>R29*C29/1000</f>
        <v>6337343.5082</v>
      </c>
      <c r="AB29" s="83"/>
      <c r="AC29" s="85">
        <f>S29*J29/1000</f>
        <v>659775.29932</v>
      </c>
      <c r="AD29" s="83"/>
      <c r="AE29" s="86">
        <f>E29*R29/1000</f>
        <v>6337343.5082</v>
      </c>
      <c r="AF29" s="83"/>
      <c r="AG29" s="83">
        <f>F29*R29/1000</f>
        <v>0</v>
      </c>
      <c r="AH29" s="83"/>
      <c r="AI29" s="83"/>
      <c r="AJ29" s="85">
        <f>S29*K29/1000</f>
        <v>659775.29932</v>
      </c>
      <c r="AK29" s="85"/>
      <c r="AL29" s="85">
        <f>S29*L29/1000</f>
        <v>0</v>
      </c>
      <c r="AM29" s="85"/>
    </row>
    <row r="30" ht="15" customHeight="1">
      <c r="A30" t="s" s="75">
        <v>84</v>
      </c>
      <c r="B30" s="76"/>
      <c r="C30" s="77">
        <v>3641337089</v>
      </c>
      <c r="D30" s="78">
        <v>0</v>
      </c>
      <c r="E30" s="77">
        <f>IF(W30=0,C30,0)</f>
        <v>0</v>
      </c>
      <c r="F30" s="77">
        <f>IF(W30=1,C30,0)</f>
        <v>3641337089</v>
      </c>
      <c r="G30" s="78">
        <v>552102826</v>
      </c>
      <c r="H30" s="78">
        <v>406313400</v>
      </c>
      <c r="I30" s="78">
        <v>132317200</v>
      </c>
      <c r="J30" s="78">
        <f>G30+H30+I30</f>
        <v>1090733426</v>
      </c>
      <c r="K30" s="78">
        <f>IF(W30=0,J30,0)</f>
        <v>0</v>
      </c>
      <c r="L30" s="77">
        <f>IF(W30=1,J30,0)</f>
        <v>1090733426</v>
      </c>
      <c r="M30" s="78">
        <v>4732070515</v>
      </c>
      <c r="N30" s="50">
        <f>J30/M30</f>
        <v>0.23049813449367</v>
      </c>
      <c r="O30" s="79">
        <v>76.9502</v>
      </c>
      <c r="P30" s="79">
        <v>23.0498</v>
      </c>
      <c r="Q30" s="80"/>
      <c r="R30" s="81">
        <v>12.48</v>
      </c>
      <c r="S30" s="81">
        <v>28.16</v>
      </c>
      <c r="T30" s="81">
        <v>28.16</v>
      </c>
      <c r="U30" s="81">
        <v>28.16</v>
      </c>
      <c r="V30" s="82">
        <f>S30*N30+R30*(1-N30)</f>
        <v>16.0942107488607</v>
      </c>
      <c r="W30" s="83">
        <f>IF(R30=S30,0,1)</f>
        <v>1</v>
      </c>
      <c r="X30" s="84">
        <f>IF(R30&lt;14.76,C30,0)</f>
        <v>3641337089</v>
      </c>
      <c r="Y30" s="84">
        <f>IF(S30&lt;14.67,J30,0)</f>
        <v>0</v>
      </c>
      <c r="Z30" s="83"/>
      <c r="AA30" s="85">
        <f>R30*C30/1000</f>
        <v>45443886.87072</v>
      </c>
      <c r="AB30" s="83"/>
      <c r="AC30" s="85">
        <f>S30*J30/1000</f>
        <v>30715053.27616</v>
      </c>
      <c r="AD30" s="83"/>
      <c r="AE30" s="86">
        <f>E30*R30/1000</f>
        <v>0</v>
      </c>
      <c r="AF30" s="83"/>
      <c r="AG30" s="83">
        <f>F30*R30/1000</f>
        <v>45443886.87072</v>
      </c>
      <c r="AH30" s="83"/>
      <c r="AI30" s="83"/>
      <c r="AJ30" s="85">
        <f>S30*K30/1000</f>
        <v>0</v>
      </c>
      <c r="AK30" s="85"/>
      <c r="AL30" s="85">
        <f>S30*L30/1000</f>
        <v>30715053.27616</v>
      </c>
      <c r="AM30" s="85"/>
    </row>
    <row r="31" ht="15" customHeight="1">
      <c r="A31" t="s" s="75">
        <v>85</v>
      </c>
      <c r="B31" s="76"/>
      <c r="C31" s="77">
        <v>1838979018</v>
      </c>
      <c r="D31" s="78">
        <v>0</v>
      </c>
      <c r="E31" s="77">
        <f>IF(W31=0,C31,0)</f>
        <v>1838979018</v>
      </c>
      <c r="F31" s="77">
        <f>IF(W31=1,C31,0)</f>
        <v>0</v>
      </c>
      <c r="G31" s="78">
        <v>72232689</v>
      </c>
      <c r="H31" s="78">
        <v>12853790</v>
      </c>
      <c r="I31" s="78">
        <v>51212631</v>
      </c>
      <c r="J31" s="78">
        <f>G31+H31+I31</f>
        <v>136299110</v>
      </c>
      <c r="K31" s="78">
        <f>IF(W31=0,J31,0)</f>
        <v>136299110</v>
      </c>
      <c r="L31" s="77">
        <f>IF(W31=1,J31,0)</f>
        <v>0</v>
      </c>
      <c r="M31" s="78">
        <v>1975278128</v>
      </c>
      <c r="N31" s="50">
        <f>J31/M31</f>
        <v>0.06900249036727039</v>
      </c>
      <c r="O31" s="79">
        <v>93.0998</v>
      </c>
      <c r="P31" s="79">
        <v>6.9002</v>
      </c>
      <c r="Q31" s="80"/>
      <c r="R31" s="81">
        <v>16.32</v>
      </c>
      <c r="S31" s="81">
        <v>16.32</v>
      </c>
      <c r="T31" s="81">
        <v>16.32</v>
      </c>
      <c r="U31" s="81">
        <v>16.32</v>
      </c>
      <c r="V31" s="82">
        <f>S31*N31+R31*(1-N31)</f>
        <v>16.32</v>
      </c>
      <c r="W31" s="83">
        <f>IF(R31=S31,0,1)</f>
        <v>0</v>
      </c>
      <c r="X31" s="84">
        <f>IF(R31&lt;14.76,C31,0)</f>
        <v>0</v>
      </c>
      <c r="Y31" s="84">
        <f>IF(S31&lt;14.67,J31,0)</f>
        <v>0</v>
      </c>
      <c r="Z31" s="83"/>
      <c r="AA31" s="85">
        <f>R31*C31/1000</f>
        <v>30012137.57376</v>
      </c>
      <c r="AB31" s="83"/>
      <c r="AC31" s="85">
        <f>S31*J31/1000</f>
        <v>2224401.4752</v>
      </c>
      <c r="AD31" s="83"/>
      <c r="AE31" s="86">
        <f>E31*R31/1000</f>
        <v>30012137.57376</v>
      </c>
      <c r="AF31" s="83"/>
      <c r="AG31" s="83">
        <f>F31*R31/1000</f>
        <v>0</v>
      </c>
      <c r="AH31" s="83"/>
      <c r="AI31" s="83"/>
      <c r="AJ31" s="85">
        <f>S31*K31/1000</f>
        <v>2224401.4752</v>
      </c>
      <c r="AK31" s="85"/>
      <c r="AL31" s="85">
        <f>S31*L31/1000</f>
        <v>0</v>
      </c>
      <c r="AM31" s="85"/>
    </row>
    <row r="32" ht="15" customHeight="1">
      <c r="A32" t="s" s="75">
        <v>86</v>
      </c>
      <c r="B32" s="76"/>
      <c r="C32" s="77">
        <v>2444674216</v>
      </c>
      <c r="D32" s="78">
        <v>0</v>
      </c>
      <c r="E32" s="77">
        <f>IF(W32=0,C32,0)</f>
        <v>0</v>
      </c>
      <c r="F32" s="77">
        <f>IF(W32=1,C32,0)</f>
        <v>2444674216</v>
      </c>
      <c r="G32" s="78">
        <v>333929809</v>
      </c>
      <c r="H32" s="78">
        <v>374607405</v>
      </c>
      <c r="I32" s="78">
        <v>324559547</v>
      </c>
      <c r="J32" s="78">
        <f>G32+H32+I32</f>
        <v>1033096761</v>
      </c>
      <c r="K32" s="78">
        <f>IF(W32=0,J32,0)</f>
        <v>0</v>
      </c>
      <c r="L32" s="77">
        <f>IF(W32=1,J32,0)</f>
        <v>1033096761</v>
      </c>
      <c r="M32" s="78">
        <v>3477770977</v>
      </c>
      <c r="N32" s="50">
        <f>J32/M32</f>
        <v>0.297057157539215</v>
      </c>
      <c r="O32" s="79">
        <v>70.29430000000001</v>
      </c>
      <c r="P32" s="79">
        <v>29.7057</v>
      </c>
      <c r="Q32" s="80"/>
      <c r="R32" s="81">
        <v>13.05</v>
      </c>
      <c r="S32" s="81">
        <v>18.57</v>
      </c>
      <c r="T32" s="81">
        <v>18.57</v>
      </c>
      <c r="U32" s="81">
        <v>18.48</v>
      </c>
      <c r="V32" s="82">
        <f>S32*N32+R32*(1-N32)</f>
        <v>14.6897555096165</v>
      </c>
      <c r="W32" s="83">
        <f>IF(R32=S32,0,1)</f>
        <v>1</v>
      </c>
      <c r="X32" s="84">
        <f>IF(R32&lt;14.76,C32,0)</f>
        <v>2444674216</v>
      </c>
      <c r="Y32" s="84">
        <f>IF(S32&lt;14.67,J32,0)</f>
        <v>0</v>
      </c>
      <c r="Z32" s="83"/>
      <c r="AA32" s="85">
        <f>R32*C32/1000</f>
        <v>31902998.5188</v>
      </c>
      <c r="AB32" s="83"/>
      <c r="AC32" s="85">
        <f>S32*J32/1000</f>
        <v>19184606.85177</v>
      </c>
      <c r="AD32" s="83"/>
      <c r="AE32" s="86">
        <f>E32*R32/1000</f>
        <v>0</v>
      </c>
      <c r="AF32" s="83"/>
      <c r="AG32" s="83">
        <f>F32*R32/1000</f>
        <v>31902998.5188</v>
      </c>
      <c r="AH32" s="83"/>
      <c r="AI32" s="83"/>
      <c r="AJ32" s="85">
        <f>S32*K32/1000</f>
        <v>0</v>
      </c>
      <c r="AK32" s="85"/>
      <c r="AL32" s="85">
        <f>S32*L32/1000</f>
        <v>19184606.85177</v>
      </c>
      <c r="AM32" s="85"/>
    </row>
    <row r="33" ht="15" customHeight="1">
      <c r="A33" t="s" s="75">
        <v>87</v>
      </c>
      <c r="B33" s="76"/>
      <c r="C33" s="77">
        <v>9865780750</v>
      </c>
      <c r="D33" s="78">
        <v>0</v>
      </c>
      <c r="E33" s="77">
        <f>IF(W33=0,C33,0)</f>
        <v>9865780750</v>
      </c>
      <c r="F33" s="77">
        <f>IF(W33=1,C33,0)</f>
        <v>0</v>
      </c>
      <c r="G33" s="78">
        <v>369541149</v>
      </c>
      <c r="H33" s="78">
        <v>28333500</v>
      </c>
      <c r="I33" s="78">
        <v>101631270</v>
      </c>
      <c r="J33" s="78">
        <f>G33+H33+I33</f>
        <v>499505919</v>
      </c>
      <c r="K33" s="78">
        <f>IF(W33=0,J33,0)</f>
        <v>499505919</v>
      </c>
      <c r="L33" s="77">
        <f>IF(W33=1,J33,0)</f>
        <v>0</v>
      </c>
      <c r="M33" s="78">
        <v>10365286669</v>
      </c>
      <c r="N33" s="50">
        <f>J33/M33</f>
        <v>0.0481902657351386</v>
      </c>
      <c r="O33" s="79">
        <v>95.181</v>
      </c>
      <c r="P33" s="79">
        <v>4.819</v>
      </c>
      <c r="Q33" s="80"/>
      <c r="R33" s="81">
        <v>11.24</v>
      </c>
      <c r="S33" s="81">
        <v>11.24</v>
      </c>
      <c r="T33" s="81">
        <v>11.24</v>
      </c>
      <c r="U33" s="81">
        <v>11.24</v>
      </c>
      <c r="V33" s="82">
        <f>S33*N33+R33*(1-N33)</f>
        <v>11.24</v>
      </c>
      <c r="W33" s="83">
        <f>IF(R33=S33,0,1)</f>
        <v>0</v>
      </c>
      <c r="X33" s="84">
        <f>IF(R33&lt;14.76,C33,0)</f>
        <v>9865780750</v>
      </c>
      <c r="Y33" s="84">
        <f>IF(S33&lt;14.67,J33,0)</f>
        <v>499505919</v>
      </c>
      <c r="Z33" s="83"/>
      <c r="AA33" s="85">
        <f>R33*C33/1000</f>
        <v>110891375.63</v>
      </c>
      <c r="AB33" s="83"/>
      <c r="AC33" s="85">
        <f>S33*J33/1000</f>
        <v>5614446.52956</v>
      </c>
      <c r="AD33" s="83"/>
      <c r="AE33" s="86">
        <f>E33*R33/1000</f>
        <v>110891375.63</v>
      </c>
      <c r="AF33" s="83"/>
      <c r="AG33" s="83">
        <f>F33*R33/1000</f>
        <v>0</v>
      </c>
      <c r="AH33" s="83"/>
      <c r="AI33" s="83"/>
      <c r="AJ33" s="85">
        <f>S33*K33/1000</f>
        <v>5614446.52956</v>
      </c>
      <c r="AK33" s="85"/>
      <c r="AL33" s="85">
        <f>S33*L33/1000</f>
        <v>0</v>
      </c>
      <c r="AM33" s="85"/>
    </row>
    <row r="34" ht="15" customHeight="1">
      <c r="A34" t="s" s="75">
        <v>88</v>
      </c>
      <c r="B34" s="76"/>
      <c r="C34" s="77">
        <v>1070936117</v>
      </c>
      <c r="D34" s="78">
        <v>0</v>
      </c>
      <c r="E34" s="77">
        <f>IF(W34=0,C34,0)</f>
        <v>1070936117</v>
      </c>
      <c r="F34" s="77">
        <f>IF(W34=1,C34,0)</f>
        <v>0</v>
      </c>
      <c r="G34" s="78">
        <v>21942571</v>
      </c>
      <c r="H34" s="78">
        <v>5092451</v>
      </c>
      <c r="I34" s="78">
        <v>25233437</v>
      </c>
      <c r="J34" s="78">
        <f>G34+H34+I34</f>
        <v>52268459</v>
      </c>
      <c r="K34" s="78">
        <f>IF(W34=0,J34,0)</f>
        <v>52268459</v>
      </c>
      <c r="L34" s="77">
        <f>IF(W34=1,J34,0)</f>
        <v>0</v>
      </c>
      <c r="M34" s="78">
        <v>1123204576</v>
      </c>
      <c r="N34" s="50">
        <f>J34/M34</f>
        <v>0.0465351193512232</v>
      </c>
      <c r="O34" s="79">
        <v>95.34650000000001</v>
      </c>
      <c r="P34" s="79">
        <v>4.6535</v>
      </c>
      <c r="Q34" s="80"/>
      <c r="R34" s="81">
        <v>13.22</v>
      </c>
      <c r="S34" s="81">
        <v>13.22</v>
      </c>
      <c r="T34" s="81">
        <v>13.22</v>
      </c>
      <c r="U34" s="81">
        <v>13.22</v>
      </c>
      <c r="V34" s="82">
        <f>S34*N34+R34*(1-N34)</f>
        <v>13.22</v>
      </c>
      <c r="W34" s="83">
        <f>IF(R34=S34,0,1)</f>
        <v>0</v>
      </c>
      <c r="X34" s="84">
        <f>IF(R34&lt;14.76,C34,0)</f>
        <v>1070936117</v>
      </c>
      <c r="Y34" s="84">
        <f>IF(S34&lt;14.67,J34,0)</f>
        <v>52268459</v>
      </c>
      <c r="Z34" s="83"/>
      <c r="AA34" s="85">
        <f>R34*C34/1000</f>
        <v>14157775.46674</v>
      </c>
      <c r="AB34" s="83"/>
      <c r="AC34" s="85">
        <f>S34*J34/1000</f>
        <v>690989.02798</v>
      </c>
      <c r="AD34" s="83"/>
      <c r="AE34" s="86">
        <f>E34*R34/1000</f>
        <v>14157775.46674</v>
      </c>
      <c r="AF34" s="83"/>
      <c r="AG34" s="83">
        <f>F34*R34/1000</f>
        <v>0</v>
      </c>
      <c r="AH34" s="83"/>
      <c r="AI34" s="83"/>
      <c r="AJ34" s="85">
        <f>S34*K34/1000</f>
        <v>690989.02798</v>
      </c>
      <c r="AK34" s="85"/>
      <c r="AL34" s="85">
        <f>S34*L34/1000</f>
        <v>0</v>
      </c>
      <c r="AM34" s="85"/>
    </row>
    <row r="35" ht="15" customHeight="1">
      <c r="A35" t="s" s="75">
        <v>89</v>
      </c>
      <c r="B35" s="76"/>
      <c r="C35" s="77">
        <v>691651995</v>
      </c>
      <c r="D35" s="78">
        <v>2146563</v>
      </c>
      <c r="E35" s="77">
        <f>IF(W35=0,C35,0)</f>
        <v>0</v>
      </c>
      <c r="F35" s="77">
        <f>IF(W35=1,C35,0)</f>
        <v>691651995</v>
      </c>
      <c r="G35" s="78">
        <v>118394779</v>
      </c>
      <c r="H35" s="78">
        <v>12657200</v>
      </c>
      <c r="I35" s="78">
        <v>21310890</v>
      </c>
      <c r="J35" s="78">
        <f>G35+H35+I35</f>
        <v>152362869</v>
      </c>
      <c r="K35" s="78">
        <f>IF(W35=0,J35,0)</f>
        <v>0</v>
      </c>
      <c r="L35" s="77">
        <f>IF(W35=1,J35,0)</f>
        <v>152362869</v>
      </c>
      <c r="M35" s="78">
        <v>846161427</v>
      </c>
      <c r="N35" s="50">
        <f>J35/M35</f>
        <v>0.18006359559569</v>
      </c>
      <c r="O35" s="79">
        <v>81.9936</v>
      </c>
      <c r="P35" s="79">
        <v>18.0064</v>
      </c>
      <c r="Q35" s="80"/>
      <c r="R35" s="81">
        <v>13.84</v>
      </c>
      <c r="S35" s="81">
        <v>23.49</v>
      </c>
      <c r="T35" s="81">
        <v>23.49</v>
      </c>
      <c r="U35" s="81">
        <v>23.34</v>
      </c>
      <c r="V35" s="82">
        <f>S35*N35+R35*(1-N35)</f>
        <v>15.5776136974984</v>
      </c>
      <c r="W35" s="83">
        <f>IF(R35=S35,0,1)</f>
        <v>1</v>
      </c>
      <c r="X35" s="84">
        <f>IF(R35&lt;14.76,C35,0)</f>
        <v>691651995</v>
      </c>
      <c r="Y35" s="84">
        <f>IF(S35&lt;14.67,J35,0)</f>
        <v>0</v>
      </c>
      <c r="Z35" s="83"/>
      <c r="AA35" s="85">
        <f>R35*C35/1000</f>
        <v>9572463.6108</v>
      </c>
      <c r="AB35" s="83"/>
      <c r="AC35" s="85">
        <f>S35*J35/1000</f>
        <v>3579003.79281</v>
      </c>
      <c r="AD35" s="83"/>
      <c r="AE35" s="86">
        <f>E35*R35/1000</f>
        <v>0</v>
      </c>
      <c r="AF35" s="83"/>
      <c r="AG35" s="83">
        <f>F35*R35/1000</f>
        <v>9572463.6108</v>
      </c>
      <c r="AH35" s="83"/>
      <c r="AI35" s="83"/>
      <c r="AJ35" s="85">
        <f>S35*K35/1000</f>
        <v>0</v>
      </c>
      <c r="AK35" s="85"/>
      <c r="AL35" s="85">
        <f>S35*L35/1000</f>
        <v>3579003.79281</v>
      </c>
      <c r="AM35" s="85"/>
    </row>
    <row r="36" ht="15" customHeight="1">
      <c r="A36" t="s" s="75">
        <v>90</v>
      </c>
      <c r="B36" s="76"/>
      <c r="C36" s="77">
        <v>267482095</v>
      </c>
      <c r="D36" s="78">
        <v>0</v>
      </c>
      <c r="E36" s="77">
        <f>IF(W36=0,C36,0)</f>
        <v>267482095</v>
      </c>
      <c r="F36" s="77">
        <f>IF(W36=1,C36,0)</f>
        <v>0</v>
      </c>
      <c r="G36" s="78">
        <v>19995987</v>
      </c>
      <c r="H36" s="78">
        <v>11291016</v>
      </c>
      <c r="I36" s="78">
        <v>8029381</v>
      </c>
      <c r="J36" s="78">
        <f>G36+H36+I36</f>
        <v>39316384</v>
      </c>
      <c r="K36" s="78">
        <f>IF(W36=0,J36,0)</f>
        <v>39316384</v>
      </c>
      <c r="L36" s="77">
        <f>IF(W36=1,J36,0)</f>
        <v>0</v>
      </c>
      <c r="M36" s="78">
        <v>306798479</v>
      </c>
      <c r="N36" s="50">
        <f>J36/M36</f>
        <v>0.128150517982196</v>
      </c>
      <c r="O36" s="79">
        <v>87.1849</v>
      </c>
      <c r="P36" s="79">
        <v>12.8151</v>
      </c>
      <c r="Q36" s="80"/>
      <c r="R36" s="81">
        <v>15.99</v>
      </c>
      <c r="S36" s="81">
        <v>15.99</v>
      </c>
      <c r="T36" s="81">
        <v>15.99</v>
      </c>
      <c r="U36" s="81">
        <v>15.99</v>
      </c>
      <c r="V36" s="82">
        <f>S36*N36+R36*(1-N36)</f>
        <v>15.99</v>
      </c>
      <c r="W36" s="83">
        <f>IF(R36=S36,0,1)</f>
        <v>0</v>
      </c>
      <c r="X36" s="84">
        <f>IF(R36&lt;14.76,C36,0)</f>
        <v>0</v>
      </c>
      <c r="Y36" s="84">
        <f>IF(S36&lt;14.67,J36,0)</f>
        <v>0</v>
      </c>
      <c r="Z36" s="83"/>
      <c r="AA36" s="85">
        <f>R36*C36/1000</f>
        <v>4277038.69905</v>
      </c>
      <c r="AB36" s="83"/>
      <c r="AC36" s="85">
        <f>S36*J36/1000</f>
        <v>628668.98016</v>
      </c>
      <c r="AD36" s="83"/>
      <c r="AE36" s="86">
        <f>E36*R36/1000</f>
        <v>4277038.69905</v>
      </c>
      <c r="AF36" s="83"/>
      <c r="AG36" s="83">
        <f>F36*R36/1000</f>
        <v>0</v>
      </c>
      <c r="AH36" s="83"/>
      <c r="AI36" s="83"/>
      <c r="AJ36" s="85">
        <f>S36*K36/1000</f>
        <v>628668.98016</v>
      </c>
      <c r="AK36" s="85"/>
      <c r="AL36" s="85">
        <f>S36*L36/1000</f>
        <v>0</v>
      </c>
      <c r="AM36" s="85"/>
    </row>
    <row r="37" ht="15" customHeight="1">
      <c r="A37" t="s" s="75">
        <v>91</v>
      </c>
      <c r="B37" s="76"/>
      <c r="C37" s="77">
        <v>8280241803</v>
      </c>
      <c r="D37" s="78">
        <v>840675</v>
      </c>
      <c r="E37" s="77">
        <f>IF(W37=0,C37,0)</f>
        <v>0</v>
      </c>
      <c r="F37" s="77">
        <f>IF(W37=1,C37,0)</f>
        <v>8280241803</v>
      </c>
      <c r="G37" s="78">
        <v>727209905</v>
      </c>
      <c r="H37" s="78">
        <v>209159810</v>
      </c>
      <c r="I37" s="78">
        <v>249534410</v>
      </c>
      <c r="J37" s="78">
        <f>G37+H37+I37</f>
        <v>1185904125</v>
      </c>
      <c r="K37" s="78">
        <f>IF(W37=0,J37,0)</f>
        <v>0</v>
      </c>
      <c r="L37" s="77">
        <f>IF(W37=1,J37,0)</f>
        <v>1185904125</v>
      </c>
      <c r="M37" s="78">
        <v>9466986603</v>
      </c>
      <c r="N37" s="50">
        <f>J37/M37</f>
        <v>0.125267328953883</v>
      </c>
      <c r="O37" s="79">
        <v>87.47329999999999</v>
      </c>
      <c r="P37" s="79">
        <v>12.5267</v>
      </c>
      <c r="Q37" s="80"/>
      <c r="R37" s="81">
        <v>11.26</v>
      </c>
      <c r="S37" s="81">
        <v>22.07</v>
      </c>
      <c r="T37" s="81">
        <v>22.07</v>
      </c>
      <c r="U37" s="81">
        <v>22.07</v>
      </c>
      <c r="V37" s="82">
        <f>S37*N37+R37*(1-N37)</f>
        <v>12.6141398259915</v>
      </c>
      <c r="W37" s="83">
        <f>IF(R37=S37,0,1)</f>
        <v>1</v>
      </c>
      <c r="X37" s="84">
        <f>IF(R37&lt;14.76,C37,0)</f>
        <v>8280241803</v>
      </c>
      <c r="Y37" s="84">
        <f>IF(S37&lt;14.67,J37,0)</f>
        <v>0</v>
      </c>
      <c r="Z37" s="83"/>
      <c r="AA37" s="85">
        <f>R37*C37/1000</f>
        <v>93235522.70178001</v>
      </c>
      <c r="AB37" s="83"/>
      <c r="AC37" s="85">
        <f>S37*J37/1000</f>
        <v>26172904.03875</v>
      </c>
      <c r="AD37" s="83"/>
      <c r="AE37" s="86">
        <f>E37*R37/1000</f>
        <v>0</v>
      </c>
      <c r="AF37" s="83"/>
      <c r="AG37" s="83">
        <f>F37*R37/1000</f>
        <v>93235522.70178001</v>
      </c>
      <c r="AH37" s="83"/>
      <c r="AI37" s="83"/>
      <c r="AJ37" s="85">
        <f>S37*K37/1000</f>
        <v>0</v>
      </c>
      <c r="AK37" s="85"/>
      <c r="AL37" s="85">
        <f>S37*L37/1000</f>
        <v>26172904.03875</v>
      </c>
      <c r="AM37" s="85"/>
    </row>
    <row r="38" ht="15" customHeight="1">
      <c r="A38" t="s" s="75">
        <v>92</v>
      </c>
      <c r="B38" s="76"/>
      <c r="C38" s="77">
        <v>7456606629</v>
      </c>
      <c r="D38" s="78">
        <v>0</v>
      </c>
      <c r="E38" s="77">
        <f>IF(W38=0,C38,0)</f>
        <v>0</v>
      </c>
      <c r="F38" s="77">
        <f>IF(W38=1,C38,0)</f>
        <v>7456606629</v>
      </c>
      <c r="G38" s="78">
        <v>455663320</v>
      </c>
      <c r="H38" s="78">
        <v>1298144533</v>
      </c>
      <c r="I38" s="78">
        <v>382049800</v>
      </c>
      <c r="J38" s="78">
        <f>G38+H38+I38</f>
        <v>2135857653</v>
      </c>
      <c r="K38" s="78">
        <f>IF(W38=0,J38,0)</f>
        <v>0</v>
      </c>
      <c r="L38" s="77">
        <f>IF(W38=1,J38,0)</f>
        <v>2135857653</v>
      </c>
      <c r="M38" s="78">
        <v>9592464282</v>
      </c>
      <c r="N38" s="50">
        <f>J38/M38</f>
        <v>0.222659953710527</v>
      </c>
      <c r="O38" s="79">
        <v>77.73399999999999</v>
      </c>
      <c r="P38" s="79">
        <v>22.266</v>
      </c>
      <c r="Q38" s="80"/>
      <c r="R38" s="81">
        <v>11.87</v>
      </c>
      <c r="S38" s="81">
        <v>26.45</v>
      </c>
      <c r="T38" s="81">
        <v>26.45</v>
      </c>
      <c r="U38" s="81">
        <v>26.45</v>
      </c>
      <c r="V38" s="82">
        <f>S38*N38+R38*(1-N38)</f>
        <v>15.1163821250995</v>
      </c>
      <c r="W38" s="83">
        <f>IF(R38=S38,0,1)</f>
        <v>1</v>
      </c>
      <c r="X38" s="84">
        <f>IF(R38&lt;14.76,C38,0)</f>
        <v>7456606629</v>
      </c>
      <c r="Y38" s="84">
        <f>IF(S38&lt;14.67,J38,0)</f>
        <v>0</v>
      </c>
      <c r="Z38" s="83"/>
      <c r="AA38" s="85">
        <f>R38*C38/1000</f>
        <v>88509920.68623</v>
      </c>
      <c r="AB38" s="83"/>
      <c r="AC38" s="85">
        <f>S38*J38/1000</f>
        <v>56493434.92185</v>
      </c>
      <c r="AD38" s="83"/>
      <c r="AE38" s="86">
        <f>E38*R38/1000</f>
        <v>0</v>
      </c>
      <c r="AF38" s="83"/>
      <c r="AG38" s="83">
        <f>F38*R38/1000</f>
        <v>88509920.68623</v>
      </c>
      <c r="AH38" s="83"/>
      <c r="AI38" s="83"/>
      <c r="AJ38" s="85">
        <f>S38*K38/1000</f>
        <v>0</v>
      </c>
      <c r="AK38" s="85"/>
      <c r="AL38" s="85">
        <f>S38*L38/1000</f>
        <v>56493434.92185</v>
      </c>
      <c r="AM38" s="85"/>
    </row>
    <row r="39" ht="15" customHeight="1">
      <c r="A39" t="s" s="75">
        <v>93</v>
      </c>
      <c r="B39" s="76"/>
      <c r="C39" s="77">
        <v>1077451069</v>
      </c>
      <c r="D39" s="78">
        <v>0</v>
      </c>
      <c r="E39" s="77">
        <f>IF(W39=0,C39,0)</f>
        <v>1077451069</v>
      </c>
      <c r="F39" s="77">
        <f>IF(W39=1,C39,0)</f>
        <v>0</v>
      </c>
      <c r="G39" s="78">
        <v>29827931</v>
      </c>
      <c r="H39" s="78">
        <v>33920724</v>
      </c>
      <c r="I39" s="78">
        <v>197017766</v>
      </c>
      <c r="J39" s="78">
        <f>G39+H39+I39</f>
        <v>260766421</v>
      </c>
      <c r="K39" s="78">
        <f>IF(W39=0,J39,0)</f>
        <v>260766421</v>
      </c>
      <c r="L39" s="77">
        <f>IF(W39=1,J39,0)</f>
        <v>0</v>
      </c>
      <c r="M39" s="78">
        <v>1338217490</v>
      </c>
      <c r="N39" s="50">
        <f>J39/M39</f>
        <v>0.194861016948747</v>
      </c>
      <c r="O39" s="79">
        <v>80.51390000000001</v>
      </c>
      <c r="P39" s="79">
        <v>19.4861</v>
      </c>
      <c r="Q39" s="80"/>
      <c r="R39" s="81">
        <v>16.18</v>
      </c>
      <c r="S39" s="81">
        <v>16.18</v>
      </c>
      <c r="T39" s="81">
        <v>16.18</v>
      </c>
      <c r="U39" s="81">
        <v>16.18</v>
      </c>
      <c r="V39" s="82">
        <f>S39*N39+R39*(1-N39)</f>
        <v>16.18</v>
      </c>
      <c r="W39" s="83">
        <f>IF(R39=S39,0,1)</f>
        <v>0</v>
      </c>
      <c r="X39" s="84">
        <f>IF(R39&lt;14.76,C39,0)</f>
        <v>0</v>
      </c>
      <c r="Y39" s="84">
        <f>IF(S39&lt;14.67,J39,0)</f>
        <v>0</v>
      </c>
      <c r="Z39" s="83"/>
      <c r="AA39" s="85">
        <f>R39*C39/1000</f>
        <v>17433158.29642</v>
      </c>
      <c r="AB39" s="83"/>
      <c r="AC39" s="85">
        <f>S39*J39/1000</f>
        <v>4219200.69178</v>
      </c>
      <c r="AD39" s="83"/>
      <c r="AE39" s="86">
        <f>E39*R39/1000</f>
        <v>17433158.29642</v>
      </c>
      <c r="AF39" s="83"/>
      <c r="AG39" s="83">
        <f>F39*R39/1000</f>
        <v>0</v>
      </c>
      <c r="AH39" s="83"/>
      <c r="AI39" s="83"/>
      <c r="AJ39" s="85">
        <f>S39*K39/1000</f>
        <v>4219200.69178</v>
      </c>
      <c r="AK39" s="85"/>
      <c r="AL39" s="85">
        <f>S39*L39/1000</f>
        <v>0</v>
      </c>
      <c r="AM39" s="85"/>
    </row>
    <row r="40" ht="15" customHeight="1">
      <c r="A40" t="s" s="75">
        <v>94</v>
      </c>
      <c r="B40" s="76"/>
      <c r="C40" s="77">
        <v>184410790</v>
      </c>
      <c r="D40" s="78">
        <v>0</v>
      </c>
      <c r="E40" s="77">
        <f>IF(W40=0,C40,0)</f>
        <v>184410790</v>
      </c>
      <c r="F40" s="77">
        <f>IF(W40=1,C40,0)</f>
        <v>0</v>
      </c>
      <c r="G40" s="78">
        <v>8390221</v>
      </c>
      <c r="H40" s="78">
        <v>4276200</v>
      </c>
      <c r="I40" s="78">
        <v>64079745</v>
      </c>
      <c r="J40" s="78">
        <f>G40+H40+I40</f>
        <v>76746166</v>
      </c>
      <c r="K40" s="78">
        <f>IF(W40=0,J40,0)</f>
        <v>76746166</v>
      </c>
      <c r="L40" s="77">
        <f>IF(W40=1,J40,0)</f>
        <v>0</v>
      </c>
      <c r="M40" s="78">
        <v>261156956</v>
      </c>
      <c r="N40" s="50">
        <f>J40/M40</f>
        <v>0.293869890258638</v>
      </c>
      <c r="O40" s="79">
        <v>70.613</v>
      </c>
      <c r="P40" s="79">
        <v>29.387</v>
      </c>
      <c r="Q40" s="80"/>
      <c r="R40" s="81">
        <v>13.66</v>
      </c>
      <c r="S40" s="81">
        <v>13.66</v>
      </c>
      <c r="T40" s="81">
        <v>13.66</v>
      </c>
      <c r="U40" s="81">
        <v>13.66</v>
      </c>
      <c r="V40" s="82">
        <f>S40*N40+R40*(1-N40)</f>
        <v>13.66</v>
      </c>
      <c r="W40" s="83">
        <f>IF(R40=S40,0,1)</f>
        <v>0</v>
      </c>
      <c r="X40" s="84">
        <f>IF(R40&lt;14.76,C40,0)</f>
        <v>184410790</v>
      </c>
      <c r="Y40" s="84">
        <f>IF(S40&lt;14.67,J40,0)</f>
        <v>76746166</v>
      </c>
      <c r="Z40" s="83"/>
      <c r="AA40" s="85">
        <f>R40*C40/1000</f>
        <v>2519051.3914</v>
      </c>
      <c r="AB40" s="83"/>
      <c r="AC40" s="85">
        <f>S40*J40/1000</f>
        <v>1048352.62756</v>
      </c>
      <c r="AD40" s="83"/>
      <c r="AE40" s="86">
        <f>E40*R40/1000</f>
        <v>2519051.3914</v>
      </c>
      <c r="AF40" s="83"/>
      <c r="AG40" s="83">
        <f>F40*R40/1000</f>
        <v>0</v>
      </c>
      <c r="AH40" s="83"/>
      <c r="AI40" s="83"/>
      <c r="AJ40" s="85">
        <f>S40*K40/1000</f>
        <v>1048352.62756</v>
      </c>
      <c r="AK40" s="85"/>
      <c r="AL40" s="85">
        <f>S40*L40/1000</f>
        <v>0</v>
      </c>
      <c r="AM40" s="85"/>
    </row>
    <row r="41" ht="15" customHeight="1">
      <c r="A41" t="s" s="75">
        <v>95</v>
      </c>
      <c r="B41" s="76"/>
      <c r="C41" s="77">
        <v>1365503623</v>
      </c>
      <c r="D41" s="78">
        <v>0</v>
      </c>
      <c r="E41" s="77">
        <f>IF(W41=0,C41,0)</f>
        <v>1365503623</v>
      </c>
      <c r="F41" s="77">
        <f>IF(W41=1,C41,0)</f>
        <v>0</v>
      </c>
      <c r="G41" s="78">
        <v>41047077</v>
      </c>
      <c r="H41" s="78">
        <v>11855100</v>
      </c>
      <c r="I41" s="78">
        <v>23975080</v>
      </c>
      <c r="J41" s="78">
        <f>G41+H41+I41</f>
        <v>76877257</v>
      </c>
      <c r="K41" s="78">
        <f>IF(W41=0,J41,0)</f>
        <v>76877257</v>
      </c>
      <c r="L41" s="77">
        <f>IF(W41=1,J41,0)</f>
        <v>0</v>
      </c>
      <c r="M41" s="78">
        <v>1442380880</v>
      </c>
      <c r="N41" s="50">
        <f>J41/M41</f>
        <v>0.0532988602843931</v>
      </c>
      <c r="O41" s="79">
        <v>94.67010000000001</v>
      </c>
      <c r="P41" s="79">
        <v>5.3299</v>
      </c>
      <c r="Q41" s="80"/>
      <c r="R41" s="81">
        <v>17.5</v>
      </c>
      <c r="S41" s="81">
        <v>17.5</v>
      </c>
      <c r="T41" s="81">
        <v>17.5</v>
      </c>
      <c r="U41" s="81">
        <v>17.5</v>
      </c>
      <c r="V41" s="82">
        <f>S41*N41+R41*(1-N41)</f>
        <v>17.5</v>
      </c>
      <c r="W41" s="83">
        <f>IF(R41=S41,0,1)</f>
        <v>0</v>
      </c>
      <c r="X41" s="84">
        <f>IF(R41&lt;14.76,C41,0)</f>
        <v>0</v>
      </c>
      <c r="Y41" s="84">
        <f>IF(S41&lt;14.67,J41,0)</f>
        <v>0</v>
      </c>
      <c r="Z41" s="83"/>
      <c r="AA41" s="85">
        <f>R41*C41/1000</f>
        <v>23896313.4025</v>
      </c>
      <c r="AB41" s="83"/>
      <c r="AC41" s="85">
        <f>S41*J41/1000</f>
        <v>1345351.9975</v>
      </c>
      <c r="AD41" s="83"/>
      <c r="AE41" s="86">
        <f>E41*R41/1000</f>
        <v>23896313.4025</v>
      </c>
      <c r="AF41" s="83"/>
      <c r="AG41" s="83">
        <f>F41*R41/1000</f>
        <v>0</v>
      </c>
      <c r="AH41" s="83"/>
      <c r="AI41" s="83"/>
      <c r="AJ41" s="85">
        <f>S41*K41/1000</f>
        <v>1345351.9975</v>
      </c>
      <c r="AK41" s="85"/>
      <c r="AL41" s="85">
        <f>S41*L41/1000</f>
        <v>0</v>
      </c>
      <c r="AM41" s="85"/>
    </row>
    <row r="42" ht="15" customHeight="1">
      <c r="A42" t="s" s="75">
        <v>96</v>
      </c>
      <c r="B42" s="76"/>
      <c r="C42" s="77">
        <v>141541579903</v>
      </c>
      <c r="D42" s="78">
        <v>0</v>
      </c>
      <c r="E42" s="77">
        <f>IF(W42=0,C42,0)</f>
        <v>0</v>
      </c>
      <c r="F42" s="77">
        <f>IF(W42=1,C42,0)</f>
        <v>141541579903</v>
      </c>
      <c r="G42" s="78">
        <v>60779084089</v>
      </c>
      <c r="H42" s="78">
        <v>1427978501</v>
      </c>
      <c r="I42" s="78">
        <v>8468831524</v>
      </c>
      <c r="J42" s="78">
        <f>G42+H42+I42</f>
        <v>70675894114</v>
      </c>
      <c r="K42" s="78">
        <f>IF(W42=0,J42,0)</f>
        <v>0</v>
      </c>
      <c r="L42" s="77">
        <f>IF(W42=1,J42,0)</f>
        <v>70675894114</v>
      </c>
      <c r="M42" s="78">
        <v>212217474017</v>
      </c>
      <c r="N42" s="50">
        <f>J42/M42</f>
        <v>0.333035224556195</v>
      </c>
      <c r="O42" s="79">
        <v>66.6965</v>
      </c>
      <c r="P42" s="79">
        <v>33.3035</v>
      </c>
      <c r="Q42" s="80"/>
      <c r="R42" s="81">
        <v>10.74</v>
      </c>
      <c r="S42" s="81">
        <v>24.68</v>
      </c>
      <c r="T42" s="81">
        <v>24.68</v>
      </c>
      <c r="U42" s="81">
        <v>24.68</v>
      </c>
      <c r="V42" s="82">
        <f>S42*N42+R42*(1-N42)</f>
        <v>15.3825110303134</v>
      </c>
      <c r="W42" s="83">
        <f>IF(R42=S42,0,1)</f>
        <v>1</v>
      </c>
      <c r="X42" s="84">
        <f>IF(R42&lt;14.76,C42,0)</f>
        <v>141541579903</v>
      </c>
      <c r="Y42" s="84">
        <f>IF(S42&lt;14.67,J42,0)</f>
        <v>0</v>
      </c>
      <c r="Z42" s="83"/>
      <c r="AA42" s="85">
        <f>R42*C42/1000</f>
        <v>1520156568.15822</v>
      </c>
      <c r="AB42" s="83"/>
      <c r="AC42" s="85">
        <f>S42*J42/1000</f>
        <v>1744281066.73352</v>
      </c>
      <c r="AD42" s="83"/>
      <c r="AE42" s="86">
        <f>E42*R42/1000</f>
        <v>0</v>
      </c>
      <c r="AF42" s="83"/>
      <c r="AG42" s="86">
        <f>F42*R42/1000</f>
        <v>1520156568.15822</v>
      </c>
      <c r="AH42" s="83"/>
      <c r="AI42" s="83"/>
      <c r="AJ42" s="85">
        <f>S42*K42/1000</f>
        <v>0</v>
      </c>
      <c r="AK42" s="85"/>
      <c r="AL42" s="85">
        <f>S42*L42/1000</f>
        <v>1744281066.73352</v>
      </c>
      <c r="AM42" s="93">
        <f>AL42/L42*1000</f>
        <v>24.68</v>
      </c>
    </row>
    <row r="43" ht="15" customHeight="1">
      <c r="A43" t="s" s="75">
        <v>97</v>
      </c>
      <c r="B43" s="76"/>
      <c r="C43" s="77">
        <v>5905333138</v>
      </c>
      <c r="D43" s="78">
        <v>0</v>
      </c>
      <c r="E43" s="77">
        <f>IF(W43=0,C43,0)</f>
        <v>5905333138</v>
      </c>
      <c r="F43" s="77">
        <f>IF(W43=1,C43,0)</f>
        <v>0</v>
      </c>
      <c r="G43" s="78">
        <v>469541842</v>
      </c>
      <c r="H43" s="78">
        <v>46801730</v>
      </c>
      <c r="I43" s="78">
        <v>233019000</v>
      </c>
      <c r="J43" s="78">
        <f>G43+H43+I43</f>
        <v>749362572</v>
      </c>
      <c r="K43" s="78">
        <f>IF(W43=0,J43,0)</f>
        <v>749362572</v>
      </c>
      <c r="L43" s="77">
        <f>IF(W43=1,J43,0)</f>
        <v>0</v>
      </c>
      <c r="M43" s="78">
        <v>6654695710</v>
      </c>
      <c r="N43" s="50">
        <f>J43/M43</f>
        <v>0.112606587086158</v>
      </c>
      <c r="O43" s="79">
        <v>88.7393</v>
      </c>
      <c r="P43" s="79">
        <v>11.2607</v>
      </c>
      <c r="Q43" s="80"/>
      <c r="R43" s="81">
        <v>8.81</v>
      </c>
      <c r="S43" s="81">
        <v>8.81</v>
      </c>
      <c r="T43" s="81">
        <v>8.81</v>
      </c>
      <c r="U43" s="81">
        <v>8.81</v>
      </c>
      <c r="V43" s="82">
        <f>S43*N43+R43*(1-N43)</f>
        <v>8.81</v>
      </c>
      <c r="W43" s="83">
        <f>IF(R43=S43,0,1)</f>
        <v>0</v>
      </c>
      <c r="X43" s="84">
        <f>IF(R43&lt;14.76,C43,0)</f>
        <v>5905333138</v>
      </c>
      <c r="Y43" s="84">
        <f>IF(S43&lt;14.67,J43,0)</f>
        <v>749362572</v>
      </c>
      <c r="Z43" s="83"/>
      <c r="AA43" s="85">
        <f>R43*C43/1000</f>
        <v>52025984.94578</v>
      </c>
      <c r="AB43" s="83"/>
      <c r="AC43" s="85">
        <f>S43*J43/1000</f>
        <v>6601884.25932</v>
      </c>
      <c r="AD43" s="83"/>
      <c r="AE43" s="86">
        <f>E43*R43/1000</f>
        <v>52025984.94578</v>
      </c>
      <c r="AF43" s="83"/>
      <c r="AG43" s="83">
        <f>F43*R43/1000</f>
        <v>0</v>
      </c>
      <c r="AH43" s="83"/>
      <c r="AI43" s="83"/>
      <c r="AJ43" s="85">
        <f>S43*K43/1000</f>
        <v>6601884.25932</v>
      </c>
      <c r="AK43" s="85"/>
      <c r="AL43" s="85">
        <f>S43*L43/1000</f>
        <v>0</v>
      </c>
      <c r="AM43" s="85"/>
    </row>
    <row r="44" ht="15" customHeight="1">
      <c r="A44" t="s" s="75">
        <v>98</v>
      </c>
      <c r="B44" s="76"/>
      <c r="C44" s="77">
        <v>1208842085</v>
      </c>
      <c r="D44" s="78">
        <v>0</v>
      </c>
      <c r="E44" s="77">
        <f>IF(W44=0,C44,0)</f>
        <v>1208842085</v>
      </c>
      <c r="F44" s="77">
        <f>IF(W44=1,C44,0)</f>
        <v>0</v>
      </c>
      <c r="G44" s="78">
        <v>74040926</v>
      </c>
      <c r="H44" s="78">
        <v>144864140</v>
      </c>
      <c r="I44" s="78">
        <v>47822070</v>
      </c>
      <c r="J44" s="78">
        <f>G44+H44+I44</f>
        <v>266727136</v>
      </c>
      <c r="K44" s="78">
        <f>IF(W44=0,J44,0)</f>
        <v>266727136</v>
      </c>
      <c r="L44" s="77">
        <f>IF(W44=1,J44,0)</f>
        <v>0</v>
      </c>
      <c r="M44" s="78">
        <v>1475569221</v>
      </c>
      <c r="N44" s="50">
        <f>J44/M44</f>
        <v>0.180762198210693</v>
      </c>
      <c r="O44" s="79">
        <v>81.9238</v>
      </c>
      <c r="P44" s="79">
        <v>18.0762</v>
      </c>
      <c r="Q44" s="80"/>
      <c r="R44" s="81">
        <v>15.52</v>
      </c>
      <c r="S44" s="81">
        <v>15.52</v>
      </c>
      <c r="T44" s="81">
        <v>15.52</v>
      </c>
      <c r="U44" s="81">
        <v>15.52</v>
      </c>
      <c r="V44" s="82">
        <f>S44*N44+R44*(1-N44)</f>
        <v>15.52</v>
      </c>
      <c r="W44" s="83">
        <f>IF(R44=S44,0,1)</f>
        <v>0</v>
      </c>
      <c r="X44" s="84">
        <f>IF(R44&lt;14.76,C44,0)</f>
        <v>0</v>
      </c>
      <c r="Y44" s="84">
        <f>IF(S44&lt;14.67,J44,0)</f>
        <v>0</v>
      </c>
      <c r="Z44" s="83"/>
      <c r="AA44" s="85">
        <f>R44*C44/1000</f>
        <v>18761229.1592</v>
      </c>
      <c r="AB44" s="83"/>
      <c r="AC44" s="85">
        <f>S44*J44/1000</f>
        <v>4139605.15072</v>
      </c>
      <c r="AD44" s="83"/>
      <c r="AE44" s="86">
        <f>E44*R44/1000</f>
        <v>18761229.1592</v>
      </c>
      <c r="AF44" s="83"/>
      <c r="AG44" s="83">
        <f>F44*R44/1000</f>
        <v>0</v>
      </c>
      <c r="AH44" s="83"/>
      <c r="AI44" s="83"/>
      <c r="AJ44" s="85">
        <f>S44*K44/1000</f>
        <v>4139605.15072</v>
      </c>
      <c r="AK44" s="85"/>
      <c r="AL44" s="85">
        <f>S44*L44/1000</f>
        <v>0</v>
      </c>
      <c r="AM44" s="85"/>
    </row>
    <row r="45" ht="15" customHeight="1">
      <c r="A45" t="s" s="75">
        <v>99</v>
      </c>
      <c r="B45" s="76"/>
      <c r="C45" s="77">
        <v>2314750998</v>
      </c>
      <c r="D45" s="78">
        <v>0</v>
      </c>
      <c r="E45" s="77">
        <f>IF(W45=0,C45,0)</f>
        <v>2314750998</v>
      </c>
      <c r="F45" s="77">
        <f>IF(W45=1,C45,0)</f>
        <v>0</v>
      </c>
      <c r="G45" s="78">
        <v>15453403</v>
      </c>
      <c r="H45" s="78">
        <v>2160453</v>
      </c>
      <c r="I45" s="78">
        <v>50599894</v>
      </c>
      <c r="J45" s="78">
        <f>G45+H45+I45</f>
        <v>68213750</v>
      </c>
      <c r="K45" s="78">
        <f>IF(W45=0,J45,0)</f>
        <v>68213750</v>
      </c>
      <c r="L45" s="77">
        <f>IF(W45=1,J45,0)</f>
        <v>0</v>
      </c>
      <c r="M45" s="78">
        <v>2382964748</v>
      </c>
      <c r="N45" s="50">
        <f>J45/M45</f>
        <v>0.028625580826259</v>
      </c>
      <c r="O45" s="79">
        <v>97.1374</v>
      </c>
      <c r="P45" s="79">
        <v>2.8626</v>
      </c>
      <c r="Q45" s="80"/>
      <c r="R45" s="81">
        <v>13.84</v>
      </c>
      <c r="S45" s="81">
        <v>13.84</v>
      </c>
      <c r="T45" s="81">
        <v>13.84</v>
      </c>
      <c r="U45" s="81">
        <v>13.84</v>
      </c>
      <c r="V45" s="82">
        <f>S45*N45+R45*(1-N45)</f>
        <v>13.84</v>
      </c>
      <c r="W45" s="83">
        <f>IF(R45=S45,0,1)</f>
        <v>0</v>
      </c>
      <c r="X45" s="84">
        <f>IF(R45&lt;14.76,C45,0)</f>
        <v>2314750998</v>
      </c>
      <c r="Y45" s="84">
        <f>IF(S45&lt;14.67,J45,0)</f>
        <v>68213750</v>
      </c>
      <c r="Z45" s="83"/>
      <c r="AA45" s="85">
        <f>R45*C45/1000</f>
        <v>32036153.81232</v>
      </c>
      <c r="AB45" s="83"/>
      <c r="AC45" s="85">
        <f>S45*J45/1000</f>
        <v>944078.3</v>
      </c>
      <c r="AD45" s="83"/>
      <c r="AE45" s="86">
        <f>E45*R45/1000</f>
        <v>32036153.81232</v>
      </c>
      <c r="AF45" s="83"/>
      <c r="AG45" s="83">
        <f>F45*R45/1000</f>
        <v>0</v>
      </c>
      <c r="AH45" s="83"/>
      <c r="AI45" s="83"/>
      <c r="AJ45" s="85">
        <f>S45*K45/1000</f>
        <v>944078.3</v>
      </c>
      <c r="AK45" s="85"/>
      <c r="AL45" s="85">
        <f>S45*L45/1000</f>
        <v>0</v>
      </c>
      <c r="AM45" s="85"/>
    </row>
    <row r="46" ht="15" customHeight="1">
      <c r="A46" t="s" s="75">
        <v>100</v>
      </c>
      <c r="B46" s="76"/>
      <c r="C46" s="77">
        <v>960096775</v>
      </c>
      <c r="D46" s="78">
        <v>0</v>
      </c>
      <c r="E46" s="77">
        <f>IF(W46=0,C46,0)</f>
        <v>960096775</v>
      </c>
      <c r="F46" s="77">
        <f>IF(W46=1,C46,0)</f>
        <v>0</v>
      </c>
      <c r="G46" s="78">
        <v>118347980</v>
      </c>
      <c r="H46" s="78">
        <v>53095200</v>
      </c>
      <c r="I46" s="78">
        <v>23555750</v>
      </c>
      <c r="J46" s="78">
        <f>G46+H46+I46</f>
        <v>194998930</v>
      </c>
      <c r="K46" s="78">
        <f>IF(W46=0,J46,0)</f>
        <v>194998930</v>
      </c>
      <c r="L46" s="77">
        <f>IF(W46=1,J46,0)</f>
        <v>0</v>
      </c>
      <c r="M46" s="78">
        <v>1155095705</v>
      </c>
      <c r="N46" s="50">
        <f>J46/M46</f>
        <v>0.168816254060957</v>
      </c>
      <c r="O46" s="79">
        <v>83.11839999999999</v>
      </c>
      <c r="P46" s="79">
        <v>16.8816</v>
      </c>
      <c r="Q46" s="80"/>
      <c r="R46" s="81">
        <v>14.4</v>
      </c>
      <c r="S46" s="81">
        <v>14.4</v>
      </c>
      <c r="T46" s="81">
        <v>14.4</v>
      </c>
      <c r="U46" s="81">
        <v>14.4</v>
      </c>
      <c r="V46" s="82">
        <f>S46*N46+R46*(1-N46)</f>
        <v>14.4</v>
      </c>
      <c r="W46" s="83">
        <f>IF(R46=S46,0,1)</f>
        <v>0</v>
      </c>
      <c r="X46" s="84">
        <f>IF(R46&lt;14.76,C46,0)</f>
        <v>960096775</v>
      </c>
      <c r="Y46" s="84">
        <f>IF(S46&lt;14.67,J46,0)</f>
        <v>194998930</v>
      </c>
      <c r="Z46" s="83"/>
      <c r="AA46" s="85">
        <f>R46*C46/1000</f>
        <v>13825393.56</v>
      </c>
      <c r="AB46" s="83"/>
      <c r="AC46" s="85">
        <f>S46*J46/1000</f>
        <v>2807984.592</v>
      </c>
      <c r="AD46" s="83"/>
      <c r="AE46" s="86">
        <f>E46*R46/1000</f>
        <v>13825393.56</v>
      </c>
      <c r="AF46" s="83"/>
      <c r="AG46" s="83">
        <f>F46*R46/1000</f>
        <v>0</v>
      </c>
      <c r="AH46" s="83"/>
      <c r="AI46" s="83"/>
      <c r="AJ46" s="85">
        <f>S46*K46/1000</f>
        <v>2807984.592</v>
      </c>
      <c r="AK46" s="85"/>
      <c r="AL46" s="85">
        <f>S46*L46/1000</f>
        <v>0</v>
      </c>
      <c r="AM46" s="85"/>
    </row>
    <row r="47" ht="15" customHeight="1">
      <c r="A47" t="s" s="75">
        <v>101</v>
      </c>
      <c r="B47" s="76"/>
      <c r="C47" s="77">
        <v>7164371965</v>
      </c>
      <c r="D47" s="78">
        <v>0</v>
      </c>
      <c r="E47" s="77">
        <f>IF(W47=0,C47,0)</f>
        <v>0</v>
      </c>
      <c r="F47" s="77">
        <f>IF(W47=1,C47,0)</f>
        <v>7164371965</v>
      </c>
      <c r="G47" s="78">
        <v>1402084909</v>
      </c>
      <c r="H47" s="78">
        <v>289157600</v>
      </c>
      <c r="I47" s="78">
        <v>132847700</v>
      </c>
      <c r="J47" s="78">
        <f>G47+H47+I47</f>
        <v>1824090209</v>
      </c>
      <c r="K47" s="78">
        <f>IF(W47=0,J47,0)</f>
        <v>0</v>
      </c>
      <c r="L47" s="77">
        <f>IF(W47=1,J47,0)</f>
        <v>1824090209</v>
      </c>
      <c r="M47" s="78">
        <v>8988462174</v>
      </c>
      <c r="N47" s="50">
        <f>J47/M47</f>
        <v>0.202936851008436</v>
      </c>
      <c r="O47" s="79">
        <v>79.7063</v>
      </c>
      <c r="P47" s="79">
        <v>20.2937</v>
      </c>
      <c r="Q47" s="80"/>
      <c r="R47" s="81">
        <v>9.76</v>
      </c>
      <c r="S47" s="81">
        <v>21.18</v>
      </c>
      <c r="T47" s="81">
        <v>21.18</v>
      </c>
      <c r="U47" s="81">
        <v>21.11</v>
      </c>
      <c r="V47" s="82">
        <f>S47*N47+R47*(1-N47)</f>
        <v>12.0775388385163</v>
      </c>
      <c r="W47" s="83">
        <f>IF(R47=S47,0,1)</f>
        <v>1</v>
      </c>
      <c r="X47" s="84">
        <f>IF(R47&lt;14.76,C47,0)</f>
        <v>7164371965</v>
      </c>
      <c r="Y47" s="84">
        <f>IF(S47&lt;14.67,J47,0)</f>
        <v>0</v>
      </c>
      <c r="Z47" s="83"/>
      <c r="AA47" s="85">
        <f>R47*C47/1000</f>
        <v>69924270.3784</v>
      </c>
      <c r="AB47" s="83"/>
      <c r="AC47" s="85">
        <f>S47*J47/1000</f>
        <v>38634230.62662</v>
      </c>
      <c r="AD47" s="83"/>
      <c r="AE47" s="86">
        <f>E47*R47/1000</f>
        <v>0</v>
      </c>
      <c r="AF47" s="83"/>
      <c r="AG47" s="83">
        <f>F47*R47/1000</f>
        <v>69924270.3784</v>
      </c>
      <c r="AH47" s="83"/>
      <c r="AI47" s="83"/>
      <c r="AJ47" s="85">
        <f>S47*K47/1000</f>
        <v>0</v>
      </c>
      <c r="AK47" s="85"/>
      <c r="AL47" s="85">
        <f>S47*L47/1000</f>
        <v>38634230.62662</v>
      </c>
      <c r="AM47" s="85"/>
    </row>
    <row r="48" ht="15" customHeight="1">
      <c r="A48" t="s" s="75">
        <v>102</v>
      </c>
      <c r="B48" s="76"/>
      <c r="C48" s="77">
        <v>5510063426</v>
      </c>
      <c r="D48" s="78">
        <v>0</v>
      </c>
      <c r="E48" s="77">
        <f>IF(W48=0,C48,0)</f>
        <v>5510063426</v>
      </c>
      <c r="F48" s="77">
        <f>IF(W48=1,C48,0)</f>
        <v>0</v>
      </c>
      <c r="G48" s="78">
        <v>160902004</v>
      </c>
      <c r="H48" s="78">
        <v>22136100</v>
      </c>
      <c r="I48" s="78">
        <v>114159630</v>
      </c>
      <c r="J48" s="78">
        <f>G48+H48+I48</f>
        <v>297197734</v>
      </c>
      <c r="K48" s="78">
        <f>IF(W48=0,J48,0)</f>
        <v>297197734</v>
      </c>
      <c r="L48" s="77">
        <f>IF(W48=1,J48,0)</f>
        <v>0</v>
      </c>
      <c r="M48" s="78">
        <v>5807261160</v>
      </c>
      <c r="N48" s="50">
        <f>J48/M48</f>
        <v>0.051176919000488</v>
      </c>
      <c r="O48" s="79">
        <v>94.8823</v>
      </c>
      <c r="P48" s="79">
        <v>5.1177</v>
      </c>
      <c r="Q48" s="80"/>
      <c r="R48" s="81">
        <v>6.99</v>
      </c>
      <c r="S48" s="81">
        <v>6.99</v>
      </c>
      <c r="T48" s="81">
        <v>6.99</v>
      </c>
      <c r="U48" s="81">
        <v>6.99</v>
      </c>
      <c r="V48" s="82">
        <f>S48*N48+R48*(1-N48)</f>
        <v>6.99</v>
      </c>
      <c r="W48" s="83">
        <f>IF(R48=S48,0,1)</f>
        <v>0</v>
      </c>
      <c r="X48" s="84">
        <f>IF(R48&lt;14.76,C48,0)</f>
        <v>5510063426</v>
      </c>
      <c r="Y48" s="84">
        <f>IF(S48&lt;14.67,J48,0)</f>
        <v>297197734</v>
      </c>
      <c r="Z48" s="83"/>
      <c r="AA48" s="85">
        <f>R48*C48/1000</f>
        <v>38515343.34774</v>
      </c>
      <c r="AB48" s="83"/>
      <c r="AC48" s="85">
        <f>S48*J48/1000</f>
        <v>2077412.16066</v>
      </c>
      <c r="AD48" s="83"/>
      <c r="AE48" s="86">
        <f>E48*R48/1000</f>
        <v>38515343.34774</v>
      </c>
      <c r="AF48" s="83"/>
      <c r="AG48" s="83">
        <f>F48*R48/1000</f>
        <v>0</v>
      </c>
      <c r="AH48" s="83"/>
      <c r="AI48" s="83"/>
      <c r="AJ48" s="85">
        <f>S48*K48/1000</f>
        <v>2077412.16066</v>
      </c>
      <c r="AK48" s="85"/>
      <c r="AL48" s="85">
        <f>S48*L48/1000</f>
        <v>0</v>
      </c>
      <c r="AM48" s="85"/>
    </row>
    <row r="49" ht="15" customHeight="1">
      <c r="A49" t="s" s="75">
        <v>103</v>
      </c>
      <c r="B49" s="76"/>
      <c r="C49" s="77">
        <v>3792063310</v>
      </c>
      <c r="D49" s="78">
        <v>0</v>
      </c>
      <c r="E49" s="77">
        <f>IF(W49=0,C49,0)</f>
        <v>3792063310</v>
      </c>
      <c r="F49" s="77">
        <f>IF(W49=1,C49,0)</f>
        <v>0</v>
      </c>
      <c r="G49" s="78">
        <v>277888320</v>
      </c>
      <c r="H49" s="78">
        <v>168194230</v>
      </c>
      <c r="I49" s="78">
        <v>119899010</v>
      </c>
      <c r="J49" s="78">
        <f>G49+H49+I49</f>
        <v>565981560</v>
      </c>
      <c r="K49" s="78">
        <f>IF(W49=0,J49,0)</f>
        <v>565981560</v>
      </c>
      <c r="L49" s="77">
        <f>IF(W49=1,J49,0)</f>
        <v>0</v>
      </c>
      <c r="M49" s="78">
        <v>4358044870</v>
      </c>
      <c r="N49" s="50">
        <f>J49/M49</f>
        <v>0.129870521502914</v>
      </c>
      <c r="O49" s="79">
        <v>87.0129</v>
      </c>
      <c r="P49" s="79">
        <v>12.9871</v>
      </c>
      <c r="Q49" s="80"/>
      <c r="R49" s="81">
        <v>12.84</v>
      </c>
      <c r="S49" s="81">
        <v>12.84</v>
      </c>
      <c r="T49" s="81">
        <v>12.84</v>
      </c>
      <c r="U49" s="81">
        <v>12.84</v>
      </c>
      <c r="V49" s="82">
        <f>S49*N49+R49*(1-N49)</f>
        <v>12.84</v>
      </c>
      <c r="W49" s="83">
        <f>IF(R49=S49,0,1)</f>
        <v>0</v>
      </c>
      <c r="X49" s="84">
        <f>IF(R49&lt;14.76,C49,0)</f>
        <v>3792063310</v>
      </c>
      <c r="Y49" s="84">
        <f>IF(S49&lt;14.67,J49,0)</f>
        <v>565981560</v>
      </c>
      <c r="Z49" s="83"/>
      <c r="AA49" s="85">
        <f>R49*C49/1000</f>
        <v>48690092.9004</v>
      </c>
      <c r="AB49" s="83"/>
      <c r="AC49" s="85">
        <f>S49*J49/1000</f>
        <v>7267203.2304</v>
      </c>
      <c r="AD49" s="83"/>
      <c r="AE49" s="86">
        <f>E49*R49/1000</f>
        <v>48690092.9004</v>
      </c>
      <c r="AF49" s="83"/>
      <c r="AG49" s="83">
        <f>F49*R49/1000</f>
        <v>0</v>
      </c>
      <c r="AH49" s="83"/>
      <c r="AI49" s="83"/>
      <c r="AJ49" s="85">
        <f>S49*K49/1000</f>
        <v>7267203.2304</v>
      </c>
      <c r="AK49" s="85"/>
      <c r="AL49" s="85">
        <f>S49*L49/1000</f>
        <v>0</v>
      </c>
      <c r="AM49" s="85"/>
    </row>
    <row r="50" ht="15" customHeight="1">
      <c r="A50" t="s" s="75">
        <v>104</v>
      </c>
      <c r="B50" s="76"/>
      <c r="C50" s="77">
        <v>504840510</v>
      </c>
      <c r="D50" s="78">
        <v>0</v>
      </c>
      <c r="E50" s="77">
        <f>IF(W50=0,C50,0)</f>
        <v>504840510</v>
      </c>
      <c r="F50" s="77">
        <f>IF(W50=1,C50,0)</f>
        <v>0</v>
      </c>
      <c r="G50" s="78">
        <v>28471358</v>
      </c>
      <c r="H50" s="78">
        <v>12635500</v>
      </c>
      <c r="I50" s="78">
        <v>19553550</v>
      </c>
      <c r="J50" s="78">
        <f>G50+H50+I50</f>
        <v>60660408</v>
      </c>
      <c r="K50" s="78">
        <f>IF(W50=0,J50,0)</f>
        <v>60660408</v>
      </c>
      <c r="L50" s="77">
        <f>IF(W50=1,J50,0)</f>
        <v>0</v>
      </c>
      <c r="M50" s="78">
        <v>565500918</v>
      </c>
      <c r="N50" s="50">
        <f>J50/M50</f>
        <v>0.107268451861293</v>
      </c>
      <c r="O50" s="79">
        <v>89.2732</v>
      </c>
      <c r="P50" s="79">
        <v>10.7268</v>
      </c>
      <c r="Q50" s="80"/>
      <c r="R50" s="81">
        <v>15.21</v>
      </c>
      <c r="S50" s="81">
        <v>15.21</v>
      </c>
      <c r="T50" s="81">
        <v>15.21</v>
      </c>
      <c r="U50" s="81">
        <v>15.21</v>
      </c>
      <c r="V50" s="82">
        <f>S50*N50+R50*(1-N50)</f>
        <v>15.21</v>
      </c>
      <c r="W50" s="83">
        <f>IF(R50=S50,0,1)</f>
        <v>0</v>
      </c>
      <c r="X50" s="84">
        <f>IF(R50&lt;14.76,C50,0)</f>
        <v>0</v>
      </c>
      <c r="Y50" s="84">
        <f>IF(S50&lt;14.67,J50,0)</f>
        <v>0</v>
      </c>
      <c r="Z50" s="83"/>
      <c r="AA50" s="85">
        <f>R50*C50/1000</f>
        <v>7678624.1571</v>
      </c>
      <c r="AB50" s="83"/>
      <c r="AC50" s="85">
        <f>S50*J50/1000</f>
        <v>922644.80568</v>
      </c>
      <c r="AD50" s="83"/>
      <c r="AE50" s="86">
        <f>E50*R50/1000</f>
        <v>7678624.1571</v>
      </c>
      <c r="AF50" s="83"/>
      <c r="AG50" s="83">
        <f>F50*R50/1000</f>
        <v>0</v>
      </c>
      <c r="AH50" s="83"/>
      <c r="AI50" s="83"/>
      <c r="AJ50" s="85">
        <f>S50*K50/1000</f>
        <v>922644.80568</v>
      </c>
      <c r="AK50" s="85"/>
      <c r="AL50" s="85">
        <f>S50*L50/1000</f>
        <v>0</v>
      </c>
      <c r="AM50" s="85"/>
    </row>
    <row r="51" ht="15" customHeight="1">
      <c r="A51" t="s" s="75">
        <v>105</v>
      </c>
      <c r="B51" s="76"/>
      <c r="C51" s="77">
        <v>9595963298</v>
      </c>
      <c r="D51" s="78">
        <v>0</v>
      </c>
      <c r="E51" s="77">
        <f>IF(W51=0,C51,0)</f>
        <v>0</v>
      </c>
      <c r="F51" s="77">
        <f>IF(W51=1,C51,0)</f>
        <v>9595963298</v>
      </c>
      <c r="G51" s="78">
        <v>1067887956</v>
      </c>
      <c r="H51" s="78">
        <v>218082840</v>
      </c>
      <c r="I51" s="78">
        <v>339246320</v>
      </c>
      <c r="J51" s="78">
        <f>G51+H51+I51</f>
        <v>1625217116</v>
      </c>
      <c r="K51" s="78">
        <f>IF(W51=0,J51,0)</f>
        <v>0</v>
      </c>
      <c r="L51" s="77">
        <f>IF(W51=1,J51,0)</f>
        <v>1625217116</v>
      </c>
      <c r="M51" s="78">
        <v>11221180414</v>
      </c>
      <c r="N51" s="50">
        <f>J51/M51</f>
        <v>0.144834772816977</v>
      </c>
      <c r="O51" s="79">
        <v>85.51649999999999</v>
      </c>
      <c r="P51" s="79">
        <v>14.4835</v>
      </c>
      <c r="Q51" s="80"/>
      <c r="R51" s="81">
        <v>12.98</v>
      </c>
      <c r="S51" s="81">
        <v>26.02</v>
      </c>
      <c r="T51" s="81">
        <v>26.02</v>
      </c>
      <c r="U51" s="81">
        <v>26.02</v>
      </c>
      <c r="V51" s="82">
        <f>S51*N51+R51*(1-N51)</f>
        <v>14.8686454375334</v>
      </c>
      <c r="W51" s="83">
        <f>IF(R51=S51,0,1)</f>
        <v>1</v>
      </c>
      <c r="X51" s="84">
        <f>IF(R51&lt;14.76,C51,0)</f>
        <v>9595963298</v>
      </c>
      <c r="Y51" s="84">
        <f>IF(S51&lt;14.67,J51,0)</f>
        <v>0</v>
      </c>
      <c r="Z51" s="83"/>
      <c r="AA51" s="85">
        <f>R51*C51/1000</f>
        <v>124555603.60804</v>
      </c>
      <c r="AB51" s="83"/>
      <c r="AC51" s="85">
        <f>S51*J51/1000</f>
        <v>42288149.35832</v>
      </c>
      <c r="AD51" s="83"/>
      <c r="AE51" s="86">
        <f>E51*R51/1000</f>
        <v>0</v>
      </c>
      <c r="AF51" s="83"/>
      <c r="AG51" s="83">
        <f>F51*R51/1000</f>
        <v>124555603.60804</v>
      </c>
      <c r="AH51" s="83"/>
      <c r="AI51" s="83"/>
      <c r="AJ51" s="85">
        <f>S51*K51/1000</f>
        <v>0</v>
      </c>
      <c r="AK51" s="85"/>
      <c r="AL51" s="85">
        <f>S51*L51/1000</f>
        <v>42288149.35832</v>
      </c>
      <c r="AM51" s="85"/>
    </row>
    <row r="52" ht="15" customHeight="1">
      <c r="A52" t="s" s="75">
        <v>106</v>
      </c>
      <c r="B52" s="76"/>
      <c r="C52" s="77">
        <v>353339244</v>
      </c>
      <c r="D52" s="78">
        <v>0</v>
      </c>
      <c r="E52" s="77">
        <f>IF(W52=0,C52,0)</f>
        <v>353339244</v>
      </c>
      <c r="F52" s="77">
        <f>IF(W52=1,C52,0)</f>
        <v>0</v>
      </c>
      <c r="G52" s="78">
        <v>11598677</v>
      </c>
      <c r="H52" s="78">
        <v>3739900</v>
      </c>
      <c r="I52" s="78">
        <v>11621285</v>
      </c>
      <c r="J52" s="78">
        <f>G52+H52+I52</f>
        <v>26959862</v>
      </c>
      <c r="K52" s="78">
        <f>IF(W52=0,J52,0)</f>
        <v>26959862</v>
      </c>
      <c r="L52" s="77">
        <f>IF(W52=1,J52,0)</f>
        <v>0</v>
      </c>
      <c r="M52" s="78">
        <v>380299106</v>
      </c>
      <c r="N52" s="50">
        <f>J52/M52</f>
        <v>0.0708912053030175</v>
      </c>
      <c r="O52" s="79">
        <v>92.9109</v>
      </c>
      <c r="P52" s="79">
        <v>7.0891</v>
      </c>
      <c r="Q52" s="80"/>
      <c r="R52" s="81">
        <v>15.98</v>
      </c>
      <c r="S52" s="81">
        <v>15.98</v>
      </c>
      <c r="T52" s="81">
        <v>15.98</v>
      </c>
      <c r="U52" s="81">
        <v>15.98</v>
      </c>
      <c r="V52" s="82">
        <f>S52*N52+R52*(1-N52)</f>
        <v>15.98</v>
      </c>
      <c r="W52" s="83">
        <f>IF(R52=S52,0,1)</f>
        <v>0</v>
      </c>
      <c r="X52" s="84">
        <f>IF(R52&lt;14.76,C52,0)</f>
        <v>0</v>
      </c>
      <c r="Y52" s="84">
        <f>IF(S52&lt;14.67,J52,0)</f>
        <v>0</v>
      </c>
      <c r="Z52" s="83"/>
      <c r="AA52" s="85">
        <f>R52*C52/1000</f>
        <v>5646361.11912</v>
      </c>
      <c r="AB52" s="83"/>
      <c r="AC52" s="85">
        <f>S52*J52/1000</f>
        <v>430818.59476</v>
      </c>
      <c r="AD52" s="83"/>
      <c r="AE52" s="86">
        <f>E52*R52/1000</f>
        <v>5646361.11912</v>
      </c>
      <c r="AF52" s="83"/>
      <c r="AG52" s="83">
        <f>F52*R52/1000</f>
        <v>0</v>
      </c>
      <c r="AH52" s="83"/>
      <c r="AI52" s="83"/>
      <c r="AJ52" s="85">
        <f>S52*K52/1000</f>
        <v>430818.59476</v>
      </c>
      <c r="AK52" s="85"/>
      <c r="AL52" s="85">
        <f>S52*L52/1000</f>
        <v>0</v>
      </c>
      <c r="AM52" s="85"/>
    </row>
    <row r="53" ht="15" customHeight="1">
      <c r="A53" t="s" s="75">
        <v>107</v>
      </c>
      <c r="B53" s="76"/>
      <c r="C53" s="77">
        <v>26623129744</v>
      </c>
      <c r="D53" s="78">
        <v>0</v>
      </c>
      <c r="E53" s="77">
        <f>IF(W53=0,C53,0)</f>
        <v>0</v>
      </c>
      <c r="F53" s="77">
        <f>IF(W53=1,C53,0)</f>
        <v>26623129744</v>
      </c>
      <c r="G53" s="78">
        <v>2441019555</v>
      </c>
      <c r="H53" s="78">
        <v>21092200</v>
      </c>
      <c r="I53" s="78">
        <v>319160879</v>
      </c>
      <c r="J53" s="78">
        <f>G53+H53+I53</f>
        <v>2781272634</v>
      </c>
      <c r="K53" s="78">
        <f>IF(W53=0,J53,0)</f>
        <v>0</v>
      </c>
      <c r="L53" s="77">
        <f>IF(W53=1,J53,0)</f>
        <v>2781272634</v>
      </c>
      <c r="M53" s="78">
        <v>29404402378</v>
      </c>
      <c r="N53" s="50">
        <f>J53/M53</f>
        <v>0.0945869464798548</v>
      </c>
      <c r="O53" s="79">
        <v>90.54130000000001</v>
      </c>
      <c r="P53" s="79">
        <v>9.4587</v>
      </c>
      <c r="Q53" s="80"/>
      <c r="R53" s="81">
        <v>9.970000000000001</v>
      </c>
      <c r="S53" s="81">
        <v>16.7</v>
      </c>
      <c r="T53" s="81">
        <v>16.7</v>
      </c>
      <c r="U53" s="81">
        <v>16.7</v>
      </c>
      <c r="V53" s="82">
        <f>S53*N53+R53*(1-N53)</f>
        <v>10.6065701498094</v>
      </c>
      <c r="W53" s="83">
        <f>IF(R53=S53,0,1)</f>
        <v>1</v>
      </c>
      <c r="X53" s="84">
        <f>IF(R53&lt;14.76,C53,0)</f>
        <v>26623129744</v>
      </c>
      <c r="Y53" s="84">
        <f>IF(S53&lt;14.67,J53,0)</f>
        <v>0</v>
      </c>
      <c r="Z53" s="83"/>
      <c r="AA53" s="85">
        <f>R53*C53/1000</f>
        <v>265432603.54768</v>
      </c>
      <c r="AB53" s="83"/>
      <c r="AC53" s="85">
        <f>S53*J53/1000</f>
        <v>46447252.9878</v>
      </c>
      <c r="AD53" s="83"/>
      <c r="AE53" s="86">
        <f>E53*R53/1000</f>
        <v>0</v>
      </c>
      <c r="AF53" s="83"/>
      <c r="AG53" s="83">
        <f>F53*R53/1000</f>
        <v>265432603.54768</v>
      </c>
      <c r="AH53" s="83"/>
      <c r="AI53" s="83"/>
      <c r="AJ53" s="85">
        <f>S53*K53/1000</f>
        <v>0</v>
      </c>
      <c r="AK53" s="85"/>
      <c r="AL53" s="85">
        <f>S53*L53/1000</f>
        <v>46447252.9878</v>
      </c>
      <c r="AM53" s="85"/>
    </row>
    <row r="54" ht="15" customHeight="1">
      <c r="A54" t="s" s="75">
        <v>108</v>
      </c>
      <c r="B54" s="76"/>
      <c r="C54" s="77">
        <v>228931070</v>
      </c>
      <c r="D54" s="78">
        <v>0</v>
      </c>
      <c r="E54" s="77">
        <f>IF(W54=0,C54,0)</f>
        <v>228931070</v>
      </c>
      <c r="F54" s="77">
        <f>IF(W54=1,C54,0)</f>
        <v>0</v>
      </c>
      <c r="G54" s="78">
        <v>10642767</v>
      </c>
      <c r="H54" s="78">
        <v>26112600</v>
      </c>
      <c r="I54" s="78">
        <v>7436609</v>
      </c>
      <c r="J54" s="78">
        <f>G54+H54+I54</f>
        <v>44191976</v>
      </c>
      <c r="K54" s="78">
        <f>IF(W54=0,J54,0)</f>
        <v>44191976</v>
      </c>
      <c r="L54" s="77">
        <f>IF(W54=1,J54,0)</f>
        <v>0</v>
      </c>
      <c r="M54" s="78">
        <v>273123046</v>
      </c>
      <c r="N54" s="50">
        <f>J54/M54</f>
        <v>0.161802442698299</v>
      </c>
      <c r="O54" s="79">
        <v>83.8198</v>
      </c>
      <c r="P54" s="79">
        <v>16.1802</v>
      </c>
      <c r="Q54" s="80"/>
      <c r="R54" s="81">
        <v>16.94</v>
      </c>
      <c r="S54" s="81">
        <v>16.94</v>
      </c>
      <c r="T54" s="81">
        <v>16.94</v>
      </c>
      <c r="U54" s="81">
        <v>16.94</v>
      </c>
      <c r="V54" s="82">
        <f>S54*N54+R54*(1-N54)</f>
        <v>16.94</v>
      </c>
      <c r="W54" s="83">
        <f>IF(R54=S54,0,1)</f>
        <v>0</v>
      </c>
      <c r="X54" s="84">
        <f>IF(R54&lt;14.76,C54,0)</f>
        <v>0</v>
      </c>
      <c r="Y54" s="84">
        <f>IF(S54&lt;14.67,J54,0)</f>
        <v>0</v>
      </c>
      <c r="Z54" s="83"/>
      <c r="AA54" s="85">
        <f>R54*C54/1000</f>
        <v>3878092.3258</v>
      </c>
      <c r="AB54" s="83"/>
      <c r="AC54" s="85">
        <f>S54*J54/1000</f>
        <v>748612.0734399999</v>
      </c>
      <c r="AD54" s="83"/>
      <c r="AE54" s="86">
        <f>E54*R54/1000</f>
        <v>3878092.3258</v>
      </c>
      <c r="AF54" s="83"/>
      <c r="AG54" s="83">
        <f>F54*R54/1000</f>
        <v>0</v>
      </c>
      <c r="AH54" s="83"/>
      <c r="AI54" s="83"/>
      <c r="AJ54" s="85">
        <f>S54*K54/1000</f>
        <v>748612.0734399999</v>
      </c>
      <c r="AK54" s="85"/>
      <c r="AL54" s="85">
        <f>S54*L54/1000</f>
        <v>0</v>
      </c>
      <c r="AM54" s="85"/>
    </row>
    <row r="55" ht="15" customHeight="1">
      <c r="A55" t="s" s="75">
        <v>109</v>
      </c>
      <c r="B55" s="76"/>
      <c r="C55" s="77">
        <v>5367998198</v>
      </c>
      <c r="D55" s="78">
        <v>0</v>
      </c>
      <c r="E55" s="77">
        <f>IF(W55=0,C55,0)</f>
        <v>0</v>
      </c>
      <c r="F55" s="77">
        <f>IF(W55=1,C55,0)</f>
        <v>5367998198</v>
      </c>
      <c r="G55" s="78">
        <v>2782585886</v>
      </c>
      <c r="H55" s="78">
        <v>213606314</v>
      </c>
      <c r="I55" s="78">
        <v>217267970</v>
      </c>
      <c r="J55" s="78">
        <f>G55+H55+I55</f>
        <v>3213460170</v>
      </c>
      <c r="K55" s="78">
        <f>IF(W55=0,J55,0)</f>
        <v>0</v>
      </c>
      <c r="L55" s="77">
        <f>IF(W55=1,J55,0)</f>
        <v>3213460170</v>
      </c>
      <c r="M55" s="78">
        <v>8581458368</v>
      </c>
      <c r="N55" s="50">
        <f>J55/M55</f>
        <v>0.374465508331649</v>
      </c>
      <c r="O55" s="79">
        <v>62.5534</v>
      </c>
      <c r="P55" s="79">
        <v>37.4466</v>
      </c>
      <c r="Q55" s="80"/>
      <c r="R55" s="81">
        <v>9.4</v>
      </c>
      <c r="S55" s="81">
        <v>26.15</v>
      </c>
      <c r="T55" s="81">
        <v>26.15</v>
      </c>
      <c r="U55" s="81">
        <v>26.15</v>
      </c>
      <c r="V55" s="82">
        <f>S55*N55+R55*(1-N55)</f>
        <v>15.6722972645551</v>
      </c>
      <c r="W55" s="83">
        <f>IF(R55=S55,0,1)</f>
        <v>1</v>
      </c>
      <c r="X55" s="84">
        <f>IF(R55&lt;14.76,C55,0)</f>
        <v>5367998198</v>
      </c>
      <c r="Y55" s="84">
        <f>IF(S55&lt;14.67,J55,0)</f>
        <v>0</v>
      </c>
      <c r="Z55" s="83"/>
      <c r="AA55" s="85">
        <f>R55*C55/1000</f>
        <v>50459183.0612</v>
      </c>
      <c r="AB55" s="83"/>
      <c r="AC55" s="85">
        <f>S55*J55/1000</f>
        <v>84031983.4455</v>
      </c>
      <c r="AD55" s="83"/>
      <c r="AE55" s="86">
        <f>E55*R55/1000</f>
        <v>0</v>
      </c>
      <c r="AF55" s="83"/>
      <c r="AG55" s="83">
        <f>F55*R55/1000</f>
        <v>50459183.0612</v>
      </c>
      <c r="AH55" s="83"/>
      <c r="AI55" s="83"/>
      <c r="AJ55" s="85">
        <f>S55*K55/1000</f>
        <v>0</v>
      </c>
      <c r="AK55" s="85"/>
      <c r="AL55" s="85">
        <f>S55*L55/1000</f>
        <v>84031983.4455</v>
      </c>
      <c r="AM55" s="85"/>
    </row>
    <row r="56" ht="15" customHeight="1">
      <c r="A56" t="s" s="75">
        <v>110</v>
      </c>
      <c r="B56" s="76"/>
      <c r="C56" s="77">
        <v>37466551809</v>
      </c>
      <c r="D56" s="78">
        <v>0</v>
      </c>
      <c r="E56" s="77">
        <f>IF(W56=0,C56,0)</f>
        <v>0</v>
      </c>
      <c r="F56" s="77">
        <f>IF(W56=1,C56,0)</f>
        <v>37466551809</v>
      </c>
      <c r="G56" s="78">
        <v>15848563995</v>
      </c>
      <c r="H56" s="78">
        <v>15615981117</v>
      </c>
      <c r="I56" s="78">
        <v>2208815600</v>
      </c>
      <c r="J56" s="78">
        <f>G56+H56+I56</f>
        <v>33673360712</v>
      </c>
      <c r="K56" s="78">
        <f>IF(W56=0,J56,0)</f>
        <v>0</v>
      </c>
      <c r="L56" s="77">
        <f>IF(W56=1,J56,0)</f>
        <v>33673360712</v>
      </c>
      <c r="M56" s="78">
        <v>71139912521</v>
      </c>
      <c r="N56" s="50">
        <f>J56/M56</f>
        <v>0.473339922958998</v>
      </c>
      <c r="O56" s="79">
        <v>52.666</v>
      </c>
      <c r="P56" s="79">
        <v>47.334</v>
      </c>
      <c r="Q56" s="80"/>
      <c r="R56" s="81">
        <v>5.86</v>
      </c>
      <c r="S56" s="81">
        <v>10.38</v>
      </c>
      <c r="T56" s="81">
        <v>10.38</v>
      </c>
      <c r="U56" s="81">
        <v>10.38</v>
      </c>
      <c r="V56" s="82">
        <f>S56*N56+R56*(1-N56)</f>
        <v>7.99949645177467</v>
      </c>
      <c r="W56" s="83">
        <f>IF(R56=S56,0,1)</f>
        <v>1</v>
      </c>
      <c r="X56" s="84">
        <f>IF(R56&lt;14.76,C56,0)</f>
        <v>37466551809</v>
      </c>
      <c r="Y56" s="84">
        <f>IF(S56&lt;14.67,J56,0)</f>
        <v>33673360712</v>
      </c>
      <c r="Z56" s="83"/>
      <c r="AA56" s="85">
        <f>R56*C56/1000</f>
        <v>219553993.60074</v>
      </c>
      <c r="AB56" s="83"/>
      <c r="AC56" s="85">
        <f>S56*J56/1000</f>
        <v>349529484.19056</v>
      </c>
      <c r="AD56" s="83"/>
      <c r="AE56" s="86">
        <f>E56*R56/1000</f>
        <v>0</v>
      </c>
      <c r="AF56" s="83"/>
      <c r="AG56" s="83">
        <f>F56*R56/1000</f>
        <v>219553993.60074</v>
      </c>
      <c r="AH56" s="83"/>
      <c r="AI56" s="83"/>
      <c r="AJ56" s="85">
        <f>S56*K56/1000</f>
        <v>0</v>
      </c>
      <c r="AK56" s="85"/>
      <c r="AL56" s="85">
        <f>S56*L56/1000</f>
        <v>349529484.19056</v>
      </c>
      <c r="AM56" s="85"/>
    </row>
    <row r="57" ht="15" customHeight="1">
      <c r="A57" t="s" s="75">
        <v>111</v>
      </c>
      <c r="B57" s="76"/>
      <c r="C57" s="77">
        <v>5224524319</v>
      </c>
      <c r="D57" s="78">
        <v>0</v>
      </c>
      <c r="E57" s="77">
        <f>IF(W57=0,C57,0)</f>
        <v>0</v>
      </c>
      <c r="F57" s="77">
        <f>IF(W57=1,C57,0)</f>
        <v>5224524319</v>
      </c>
      <c r="G57" s="78">
        <v>661494791</v>
      </c>
      <c r="H57" s="78">
        <v>756909640</v>
      </c>
      <c r="I57" s="78">
        <v>249979830</v>
      </c>
      <c r="J57" s="78">
        <f>G57+H57+I57</f>
        <v>1668384261</v>
      </c>
      <c r="K57" s="78">
        <f>IF(W57=0,J57,0)</f>
        <v>0</v>
      </c>
      <c r="L57" s="77">
        <f>IF(W57=1,J57,0)</f>
        <v>1668384261</v>
      </c>
      <c r="M57" s="78">
        <v>6892908580</v>
      </c>
      <c r="N57" s="50">
        <f>J57/M57</f>
        <v>0.242043578793555</v>
      </c>
      <c r="O57" s="79">
        <v>75.79559999999999</v>
      </c>
      <c r="P57" s="79">
        <v>24.2044</v>
      </c>
      <c r="Q57" s="80"/>
      <c r="R57" s="81">
        <v>10.57</v>
      </c>
      <c r="S57" s="81">
        <v>21.57</v>
      </c>
      <c r="T57" s="81">
        <v>21.57</v>
      </c>
      <c r="U57" s="81">
        <v>21.57</v>
      </c>
      <c r="V57" s="82">
        <f>S57*N57+R57*(1-N57)</f>
        <v>13.2324793667291</v>
      </c>
      <c r="W57" s="83">
        <f>IF(R57=S57,0,1)</f>
        <v>1</v>
      </c>
      <c r="X57" s="84">
        <f>IF(R57&lt;14.76,C57,0)</f>
        <v>5224524319</v>
      </c>
      <c r="Y57" s="84">
        <f>IF(S57&lt;14.67,J57,0)</f>
        <v>0</v>
      </c>
      <c r="Z57" s="83"/>
      <c r="AA57" s="85">
        <f>R57*C57/1000</f>
        <v>55223222.05183</v>
      </c>
      <c r="AB57" s="83"/>
      <c r="AC57" s="85">
        <f>S57*J57/1000</f>
        <v>35987048.50977</v>
      </c>
      <c r="AD57" s="83"/>
      <c r="AE57" s="86">
        <f>E57*R57/1000</f>
        <v>0</v>
      </c>
      <c r="AF57" s="83"/>
      <c r="AG57" s="83">
        <f>F57*R57/1000</f>
        <v>55223222.05183</v>
      </c>
      <c r="AH57" s="83"/>
      <c r="AI57" s="83"/>
      <c r="AJ57" s="85">
        <f>S57*K57/1000</f>
        <v>0</v>
      </c>
      <c r="AK57" s="85"/>
      <c r="AL57" s="85">
        <f>S57*L57/1000</f>
        <v>35987048.50977</v>
      </c>
      <c r="AM57" s="85"/>
    </row>
    <row r="58" ht="15" customHeight="1">
      <c r="A58" t="s" s="75">
        <v>112</v>
      </c>
      <c r="B58" s="76"/>
      <c r="C58" s="77">
        <v>2070622004</v>
      </c>
      <c r="D58" s="78">
        <v>0</v>
      </c>
      <c r="E58" s="77">
        <f>IF(W58=0,C58,0)</f>
        <v>2070622004</v>
      </c>
      <c r="F58" s="77">
        <f>IF(W58=1,C58,0)</f>
        <v>0</v>
      </c>
      <c r="G58" s="78">
        <v>11141398</v>
      </c>
      <c r="H58" s="78">
        <v>1483500</v>
      </c>
      <c r="I58" s="78">
        <v>25803200</v>
      </c>
      <c r="J58" s="78">
        <f>G58+H58+I58</f>
        <v>38428098</v>
      </c>
      <c r="K58" s="78">
        <f>IF(W58=0,J58,0)</f>
        <v>38428098</v>
      </c>
      <c r="L58" s="77">
        <f>IF(W58=1,J58,0)</f>
        <v>0</v>
      </c>
      <c r="M58" s="78">
        <v>2109050102</v>
      </c>
      <c r="N58" s="50">
        <f>J58/M58</f>
        <v>0.0182205714143817</v>
      </c>
      <c r="O58" s="79">
        <v>98.17789999999999</v>
      </c>
      <c r="P58" s="79">
        <v>1.8221</v>
      </c>
      <c r="Q58" s="80"/>
      <c r="R58" s="81">
        <v>14.15</v>
      </c>
      <c r="S58" s="81">
        <v>14.15</v>
      </c>
      <c r="T58" s="81">
        <v>14.15</v>
      </c>
      <c r="U58" s="81">
        <v>14.15</v>
      </c>
      <c r="V58" s="82">
        <f>S58*N58+R58*(1-N58)</f>
        <v>14.15</v>
      </c>
      <c r="W58" s="83">
        <f>IF(R58=S58,0,1)</f>
        <v>0</v>
      </c>
      <c r="X58" s="84">
        <f>IF(R58&lt;14.76,C58,0)</f>
        <v>2070622004</v>
      </c>
      <c r="Y58" s="84">
        <f>IF(S58&lt;14.67,J58,0)</f>
        <v>38428098</v>
      </c>
      <c r="Z58" s="83"/>
      <c r="AA58" s="85">
        <f>R58*C58/1000</f>
        <v>29299301.3566</v>
      </c>
      <c r="AB58" s="83"/>
      <c r="AC58" s="85">
        <f>S58*J58/1000</f>
        <v>543757.5867</v>
      </c>
      <c r="AD58" s="83"/>
      <c r="AE58" s="86">
        <f>E58*R58/1000</f>
        <v>29299301.3566</v>
      </c>
      <c r="AF58" s="83"/>
      <c r="AG58" s="83">
        <f>F58*R58/1000</f>
        <v>0</v>
      </c>
      <c r="AH58" s="83"/>
      <c r="AI58" s="83"/>
      <c r="AJ58" s="85">
        <f>S58*K58/1000</f>
        <v>543757.5867</v>
      </c>
      <c r="AK58" s="85"/>
      <c r="AL58" s="85">
        <f>S58*L58/1000</f>
        <v>0</v>
      </c>
      <c r="AM58" s="85"/>
    </row>
    <row r="59" ht="15" customHeight="1">
      <c r="A59" t="s" s="75">
        <v>113</v>
      </c>
      <c r="B59" s="76"/>
      <c r="C59" s="77">
        <v>1609459894</v>
      </c>
      <c r="D59" s="78">
        <v>0</v>
      </c>
      <c r="E59" s="77">
        <f>IF(W59=0,C59,0)</f>
        <v>0</v>
      </c>
      <c r="F59" s="77">
        <f>IF(W59=1,C59,0)</f>
        <v>1609459894</v>
      </c>
      <c r="G59" s="78">
        <v>119335094</v>
      </c>
      <c r="H59" s="78">
        <v>41585862</v>
      </c>
      <c r="I59" s="78">
        <v>125577930</v>
      </c>
      <c r="J59" s="78">
        <f>G59+H59+I59</f>
        <v>286498886</v>
      </c>
      <c r="K59" s="78">
        <f>IF(W59=0,J59,0)</f>
        <v>0</v>
      </c>
      <c r="L59" s="77">
        <f>IF(W59=1,J59,0)</f>
        <v>286498886</v>
      </c>
      <c r="M59" s="78">
        <v>1895958780</v>
      </c>
      <c r="N59" s="50">
        <f>J59/M59</f>
        <v>0.151110292598239</v>
      </c>
      <c r="O59" s="79">
        <v>84.889</v>
      </c>
      <c r="P59" s="79">
        <v>15.111</v>
      </c>
      <c r="Q59" s="80"/>
      <c r="R59" s="81">
        <v>14.59</v>
      </c>
      <c r="S59" s="81">
        <v>22.98</v>
      </c>
      <c r="T59" s="81">
        <v>22.98</v>
      </c>
      <c r="U59" s="81">
        <v>22.98</v>
      </c>
      <c r="V59" s="82">
        <f>S59*N59+R59*(1-N59)</f>
        <v>15.8578153548992</v>
      </c>
      <c r="W59" s="83">
        <f>IF(R59=S59,0,1)</f>
        <v>1</v>
      </c>
      <c r="X59" s="84">
        <f>IF(R59&lt;14.76,C59,0)</f>
        <v>1609459894</v>
      </c>
      <c r="Y59" s="84">
        <f>IF(S59&lt;14.67,J59,0)</f>
        <v>0</v>
      </c>
      <c r="Z59" s="83"/>
      <c r="AA59" s="85">
        <f>R59*C59/1000</f>
        <v>23482019.85346</v>
      </c>
      <c r="AB59" s="83"/>
      <c r="AC59" s="85">
        <f>S59*J59/1000</f>
        <v>6583744.40028</v>
      </c>
      <c r="AD59" s="83"/>
      <c r="AE59" s="86">
        <f>E59*R59/1000</f>
        <v>0</v>
      </c>
      <c r="AF59" s="83"/>
      <c r="AG59" s="83">
        <f>F59*R59/1000</f>
        <v>23482019.85346</v>
      </c>
      <c r="AH59" s="83"/>
      <c r="AI59" s="83"/>
      <c r="AJ59" s="85">
        <f>S59*K59/1000</f>
        <v>0</v>
      </c>
      <c r="AK59" s="85"/>
      <c r="AL59" s="85">
        <f>S59*L59/1000</f>
        <v>6583744.40028</v>
      </c>
      <c r="AM59" s="85"/>
    </row>
    <row r="60" ht="15" customHeight="1">
      <c r="A60" t="s" s="75">
        <v>114</v>
      </c>
      <c r="B60" s="76"/>
      <c r="C60" s="77">
        <v>132973918</v>
      </c>
      <c r="D60" s="78">
        <v>0</v>
      </c>
      <c r="E60" s="77">
        <f>IF(W60=0,C60,0)</f>
        <v>132973918</v>
      </c>
      <c r="F60" s="77">
        <f>IF(W60=1,C60,0)</f>
        <v>0</v>
      </c>
      <c r="G60" s="78">
        <v>10659986</v>
      </c>
      <c r="H60" s="78">
        <v>2753700</v>
      </c>
      <c r="I60" s="78">
        <v>11929859</v>
      </c>
      <c r="J60" s="78">
        <f>G60+H60+I60</f>
        <v>25343545</v>
      </c>
      <c r="K60" s="78">
        <f>IF(W60=0,J60,0)</f>
        <v>25343545</v>
      </c>
      <c r="L60" s="77">
        <f>IF(W60=1,J60,0)</f>
        <v>0</v>
      </c>
      <c r="M60" s="78">
        <v>158317463</v>
      </c>
      <c r="N60" s="50">
        <f>J60/M60</f>
        <v>0.160080540199157</v>
      </c>
      <c r="O60" s="79">
        <v>83.9919</v>
      </c>
      <c r="P60" s="79">
        <v>16.0081</v>
      </c>
      <c r="Q60" s="80"/>
      <c r="R60" s="81">
        <v>20.63</v>
      </c>
      <c r="S60" s="81">
        <v>20.63</v>
      </c>
      <c r="T60" s="81">
        <v>20.63</v>
      </c>
      <c r="U60" s="81">
        <v>20.63</v>
      </c>
      <c r="V60" s="82">
        <f>S60*N60+R60*(1-N60)</f>
        <v>20.63</v>
      </c>
      <c r="W60" s="83">
        <f>IF(R60=S60,0,1)</f>
        <v>0</v>
      </c>
      <c r="X60" s="84">
        <f>IF(R60&lt;14.76,C60,0)</f>
        <v>0</v>
      </c>
      <c r="Y60" s="84">
        <f>IF(S60&lt;14.67,J60,0)</f>
        <v>0</v>
      </c>
      <c r="Z60" s="83"/>
      <c r="AA60" s="85">
        <f>R60*C60/1000</f>
        <v>2743251.92834</v>
      </c>
      <c r="AB60" s="83"/>
      <c r="AC60" s="85">
        <f>S60*J60/1000</f>
        <v>522837.33335</v>
      </c>
      <c r="AD60" s="83"/>
      <c r="AE60" s="86">
        <f>E60*R60/1000</f>
        <v>2743251.92834</v>
      </c>
      <c r="AF60" s="83"/>
      <c r="AG60" s="83">
        <f>F60*R60/1000</f>
        <v>0</v>
      </c>
      <c r="AH60" s="83"/>
      <c r="AI60" s="83"/>
      <c r="AJ60" s="85">
        <f>S60*K60/1000</f>
        <v>522837.33335</v>
      </c>
      <c r="AK60" s="85"/>
      <c r="AL60" s="85">
        <f>S60*L60/1000</f>
        <v>0</v>
      </c>
      <c r="AM60" s="85"/>
    </row>
    <row r="61" ht="15" customHeight="1">
      <c r="A61" t="s" s="75">
        <v>115</v>
      </c>
      <c r="B61" s="76"/>
      <c r="C61" s="77">
        <v>1889335585</v>
      </c>
      <c r="D61" s="78">
        <v>0</v>
      </c>
      <c r="E61" s="77">
        <f>IF(W61=0,C61,0)</f>
        <v>1889335585</v>
      </c>
      <c r="F61" s="77">
        <f>IF(W61=1,C61,0)</f>
        <v>0</v>
      </c>
      <c r="G61" s="78">
        <v>104056857</v>
      </c>
      <c r="H61" s="78">
        <v>197521633</v>
      </c>
      <c r="I61" s="78">
        <v>234111070</v>
      </c>
      <c r="J61" s="78">
        <f>G61+H61+I61</f>
        <v>535689560</v>
      </c>
      <c r="K61" s="78">
        <f>IF(W61=0,J61,0)</f>
        <v>535689560</v>
      </c>
      <c r="L61" s="77">
        <f>IF(W61=1,J61,0)</f>
        <v>0</v>
      </c>
      <c r="M61" s="78">
        <v>2425025145</v>
      </c>
      <c r="N61" s="50">
        <f>J61/M61</f>
        <v>0.220900620805728</v>
      </c>
      <c r="O61" s="79">
        <v>77.90989999999999</v>
      </c>
      <c r="P61" s="79">
        <v>22.0901</v>
      </c>
      <c r="Q61" s="80"/>
      <c r="R61" s="81">
        <v>12.17</v>
      </c>
      <c r="S61" s="81">
        <v>12.17</v>
      </c>
      <c r="T61" s="81">
        <v>12.17</v>
      </c>
      <c r="U61" s="81">
        <v>12.17</v>
      </c>
      <c r="V61" s="82">
        <f>S61*N61+R61*(1-N61)</f>
        <v>12.17</v>
      </c>
      <c r="W61" s="83">
        <f>IF(R61=S61,0,1)</f>
        <v>0</v>
      </c>
      <c r="X61" s="84">
        <f>IF(R61&lt;14.76,C61,0)</f>
        <v>1889335585</v>
      </c>
      <c r="Y61" s="84">
        <f>IF(S61&lt;14.67,J61,0)</f>
        <v>535689560</v>
      </c>
      <c r="Z61" s="83"/>
      <c r="AA61" s="85">
        <f>R61*C61/1000</f>
        <v>22993214.06945</v>
      </c>
      <c r="AB61" s="83"/>
      <c r="AC61" s="85">
        <f>S61*J61/1000</f>
        <v>6519341.9452</v>
      </c>
      <c r="AD61" s="83"/>
      <c r="AE61" s="86">
        <f>E61*R61/1000</f>
        <v>22993214.06945</v>
      </c>
      <c r="AF61" s="83"/>
      <c r="AG61" s="83">
        <f>F61*R61/1000</f>
        <v>0</v>
      </c>
      <c r="AH61" s="83"/>
      <c r="AI61" s="83"/>
      <c r="AJ61" s="85">
        <f>S61*K61/1000</f>
        <v>6519341.9452</v>
      </c>
      <c r="AK61" s="85"/>
      <c r="AL61" s="85">
        <f>S61*L61/1000</f>
        <v>0</v>
      </c>
      <c r="AM61" s="85"/>
    </row>
    <row r="62" ht="15" customHeight="1">
      <c r="A62" t="s" s="75">
        <v>116</v>
      </c>
      <c r="B62" s="76"/>
      <c r="C62" s="77">
        <v>9357421975</v>
      </c>
      <c r="D62" s="78">
        <v>0</v>
      </c>
      <c r="E62" s="77">
        <f>IF(W62=0,C62,0)</f>
        <v>9357421975</v>
      </c>
      <c r="F62" s="77">
        <f>IF(W62=1,C62,0)</f>
        <v>0</v>
      </c>
      <c r="G62" s="78">
        <v>433268290</v>
      </c>
      <c r="H62" s="78">
        <v>27788775</v>
      </c>
      <c r="I62" s="78">
        <v>99132850</v>
      </c>
      <c r="J62" s="78">
        <f>G62+H62+I62</f>
        <v>560189915</v>
      </c>
      <c r="K62" s="78">
        <f>IF(W62=0,J62,0)</f>
        <v>560189915</v>
      </c>
      <c r="L62" s="77">
        <f>IF(W62=1,J62,0)</f>
        <v>0</v>
      </c>
      <c r="M62" s="78">
        <v>9917611890</v>
      </c>
      <c r="N62" s="50">
        <f>J62/M62</f>
        <v>0.056484355428835</v>
      </c>
      <c r="O62" s="79">
        <v>94.3516</v>
      </c>
      <c r="P62" s="79">
        <v>5.6484</v>
      </c>
      <c r="Q62" s="80"/>
      <c r="R62" s="81">
        <v>3.88</v>
      </c>
      <c r="S62" s="81">
        <v>3.88</v>
      </c>
      <c r="T62" s="81">
        <v>3.88</v>
      </c>
      <c r="U62" s="81">
        <v>3.88</v>
      </c>
      <c r="V62" s="82">
        <f>S62*N62+R62*(1-N62)</f>
        <v>3.88</v>
      </c>
      <c r="W62" s="83">
        <f>IF(R62=S62,0,1)</f>
        <v>0</v>
      </c>
      <c r="X62" s="84">
        <f>IF(R62&lt;14.76,C62,0)</f>
        <v>9357421975</v>
      </c>
      <c r="Y62" s="84">
        <f>IF(S62&lt;14.67,J62,0)</f>
        <v>560189915</v>
      </c>
      <c r="Z62" s="83"/>
      <c r="AA62" s="85">
        <f>R62*C62/1000</f>
        <v>36306797.263</v>
      </c>
      <c r="AB62" s="83"/>
      <c r="AC62" s="85">
        <f>S62*J62/1000</f>
        <v>2173536.8702</v>
      </c>
      <c r="AD62" s="83"/>
      <c r="AE62" s="86">
        <f>E62*R62/1000</f>
        <v>36306797.263</v>
      </c>
      <c r="AF62" s="83"/>
      <c r="AG62" s="83">
        <f>F62*R62/1000</f>
        <v>0</v>
      </c>
      <c r="AH62" s="83"/>
      <c r="AI62" s="83"/>
      <c r="AJ62" s="85">
        <f>S62*K62/1000</f>
        <v>2173536.8702</v>
      </c>
      <c r="AK62" s="85"/>
      <c r="AL62" s="85">
        <f>S62*L62/1000</f>
        <v>0</v>
      </c>
      <c r="AM62" s="85"/>
    </row>
    <row r="63" ht="15" customHeight="1">
      <c r="A63" t="s" s="75">
        <v>117</v>
      </c>
      <c r="B63" s="76"/>
      <c r="C63" s="77">
        <v>6568371083</v>
      </c>
      <c r="D63" s="78">
        <v>0</v>
      </c>
      <c r="E63" s="77">
        <f>IF(W63=0,C63,0)</f>
        <v>0</v>
      </c>
      <c r="F63" s="77">
        <f>IF(W63=1,C63,0)</f>
        <v>6568371083</v>
      </c>
      <c r="G63" s="78">
        <v>507078757</v>
      </c>
      <c r="H63" s="78">
        <v>477226900</v>
      </c>
      <c r="I63" s="78">
        <v>215068080</v>
      </c>
      <c r="J63" s="78">
        <f>G63+H63+I63</f>
        <v>1199373737</v>
      </c>
      <c r="K63" s="78">
        <f>IF(W63=0,J63,0)</f>
        <v>0</v>
      </c>
      <c r="L63" s="77">
        <f>IF(W63=1,J63,0)</f>
        <v>1199373737</v>
      </c>
      <c r="M63" s="78">
        <v>7767744820</v>
      </c>
      <c r="N63" s="50">
        <f>J63/M63</f>
        <v>0.154404368937547</v>
      </c>
      <c r="O63" s="79">
        <v>84.5596</v>
      </c>
      <c r="P63" s="79">
        <v>15.4404</v>
      </c>
      <c r="Q63" s="80"/>
      <c r="R63" s="81">
        <v>14.37</v>
      </c>
      <c r="S63" s="81">
        <v>18.17</v>
      </c>
      <c r="T63" s="81">
        <v>18.17</v>
      </c>
      <c r="U63" s="81">
        <v>17.98</v>
      </c>
      <c r="V63" s="82">
        <f>S63*N63+R63*(1-N63)</f>
        <v>14.9567366019627</v>
      </c>
      <c r="W63" s="83">
        <f>IF(R63=S63,0,1)</f>
        <v>1</v>
      </c>
      <c r="X63" s="84">
        <f>IF(R63&lt;14.76,C63,0)</f>
        <v>6568371083</v>
      </c>
      <c r="Y63" s="84">
        <f>IF(S63&lt;14.67,J63,0)</f>
        <v>0</v>
      </c>
      <c r="Z63" s="83"/>
      <c r="AA63" s="85">
        <f>R63*C63/1000</f>
        <v>94387492.46270999</v>
      </c>
      <c r="AB63" s="83"/>
      <c r="AC63" s="85">
        <f>S63*J63/1000</f>
        <v>21792620.80129</v>
      </c>
      <c r="AD63" s="83"/>
      <c r="AE63" s="86">
        <f>E63*R63/1000</f>
        <v>0</v>
      </c>
      <c r="AF63" s="83"/>
      <c r="AG63" s="83">
        <f>F63*R63/1000</f>
        <v>94387492.46270999</v>
      </c>
      <c r="AH63" s="83"/>
      <c r="AI63" s="83"/>
      <c r="AJ63" s="85">
        <f>S63*K63/1000</f>
        <v>0</v>
      </c>
      <c r="AK63" s="85"/>
      <c r="AL63" s="85">
        <f>S63*L63/1000</f>
        <v>21792620.80129</v>
      </c>
      <c r="AM63" s="85"/>
    </row>
    <row r="64" ht="15" customHeight="1">
      <c r="A64" t="s" s="75">
        <v>118</v>
      </c>
      <c r="B64" s="76"/>
      <c r="C64" s="77">
        <v>3886759490</v>
      </c>
      <c r="D64" s="78">
        <v>0</v>
      </c>
      <c r="E64" s="77">
        <f>IF(W64=0,C64,0)</f>
        <v>0</v>
      </c>
      <c r="F64" s="77">
        <f>IF(W64=1,C64,0)</f>
        <v>3886759490</v>
      </c>
      <c r="G64" s="78">
        <v>885143510</v>
      </c>
      <c r="H64" s="78">
        <v>255408600</v>
      </c>
      <c r="I64" s="78">
        <v>259910360</v>
      </c>
      <c r="J64" s="78">
        <f>G64+H64+I64</f>
        <v>1400462470</v>
      </c>
      <c r="K64" s="78">
        <f>IF(W64=0,J64,0)</f>
        <v>0</v>
      </c>
      <c r="L64" s="77">
        <f>IF(W64=1,J64,0)</f>
        <v>1400462470</v>
      </c>
      <c r="M64" s="78">
        <v>5287221960</v>
      </c>
      <c r="N64" s="50">
        <f>J64/M64</f>
        <v>0.26487680687421</v>
      </c>
      <c r="O64" s="79">
        <v>73.5123</v>
      </c>
      <c r="P64" s="79">
        <v>26.4877</v>
      </c>
      <c r="Q64" s="80"/>
      <c r="R64" s="81">
        <v>12.38</v>
      </c>
      <c r="S64" s="81">
        <v>24.88</v>
      </c>
      <c r="T64" s="81">
        <v>24.88</v>
      </c>
      <c r="U64" s="81">
        <v>24.88</v>
      </c>
      <c r="V64" s="82">
        <f>S64*N64+R64*(1-N64)</f>
        <v>15.6909600859276</v>
      </c>
      <c r="W64" s="83">
        <f>IF(R64=S64,0,1)</f>
        <v>1</v>
      </c>
      <c r="X64" s="84">
        <f>IF(R64&lt;14.76,C64,0)</f>
        <v>3886759490</v>
      </c>
      <c r="Y64" s="84">
        <f>IF(S64&lt;14.67,J64,0)</f>
        <v>0</v>
      </c>
      <c r="Z64" s="83"/>
      <c r="AA64" s="85">
        <f>R64*C64/1000</f>
        <v>48118082.4862</v>
      </c>
      <c r="AB64" s="83"/>
      <c r="AC64" s="85">
        <f>S64*J64/1000</f>
        <v>34843506.2536</v>
      </c>
      <c r="AD64" s="83"/>
      <c r="AE64" s="86">
        <f>E64*R64/1000</f>
        <v>0</v>
      </c>
      <c r="AF64" s="83"/>
      <c r="AG64" s="83">
        <f>F64*R64/1000</f>
        <v>48118082.4862</v>
      </c>
      <c r="AH64" s="83"/>
      <c r="AI64" s="83"/>
      <c r="AJ64" s="85">
        <f>S64*K64/1000</f>
        <v>0</v>
      </c>
      <c r="AK64" s="85"/>
      <c r="AL64" s="85">
        <f>S64*L64/1000</f>
        <v>34843506.2536</v>
      </c>
      <c r="AM64" s="85"/>
    </row>
    <row r="65" ht="15" customHeight="1">
      <c r="A65" t="s" s="75">
        <v>119</v>
      </c>
      <c r="B65" s="76"/>
      <c r="C65" s="77">
        <v>356671659</v>
      </c>
      <c r="D65" s="78">
        <v>0</v>
      </c>
      <c r="E65" s="77">
        <f>IF(W65=0,C65,0)</f>
        <v>356671659</v>
      </c>
      <c r="F65" s="77">
        <f>IF(W65=1,C65,0)</f>
        <v>0</v>
      </c>
      <c r="G65" s="78">
        <v>22331867</v>
      </c>
      <c r="H65" s="78">
        <v>1772615</v>
      </c>
      <c r="I65" s="78">
        <v>14265675</v>
      </c>
      <c r="J65" s="78">
        <f>G65+H65+I65</f>
        <v>38370157</v>
      </c>
      <c r="K65" s="78">
        <f>IF(W65=0,J65,0)</f>
        <v>38370157</v>
      </c>
      <c r="L65" s="77">
        <f>IF(W65=1,J65,0)</f>
        <v>0</v>
      </c>
      <c r="M65" s="78">
        <v>395041816</v>
      </c>
      <c r="N65" s="50">
        <f>J65/M65</f>
        <v>0.0971293555414397</v>
      </c>
      <c r="O65" s="79">
        <v>90.2871</v>
      </c>
      <c r="P65" s="79">
        <v>9.712899999999999</v>
      </c>
      <c r="Q65" s="80"/>
      <c r="R65" s="81">
        <v>11.97</v>
      </c>
      <c r="S65" s="81">
        <v>11.97</v>
      </c>
      <c r="T65" s="81">
        <v>11.97</v>
      </c>
      <c r="U65" s="81">
        <v>11.97</v>
      </c>
      <c r="V65" s="82">
        <f>S65*N65+R65*(1-N65)</f>
        <v>11.97</v>
      </c>
      <c r="W65" s="83">
        <f>IF(R65=S65,0,1)</f>
        <v>0</v>
      </c>
      <c r="X65" s="84">
        <f>IF(R65&lt;14.76,C65,0)</f>
        <v>356671659</v>
      </c>
      <c r="Y65" s="84">
        <f>IF(S65&lt;14.67,J65,0)</f>
        <v>38370157</v>
      </c>
      <c r="Z65" s="83"/>
      <c r="AA65" s="85">
        <f>R65*C65/1000</f>
        <v>4269359.75823</v>
      </c>
      <c r="AB65" s="83"/>
      <c r="AC65" s="85">
        <f>S65*J65/1000</f>
        <v>459290.77929</v>
      </c>
      <c r="AD65" s="83"/>
      <c r="AE65" s="86">
        <f>E65*R65/1000</f>
        <v>4269359.75823</v>
      </c>
      <c r="AF65" s="83"/>
      <c r="AG65" s="83">
        <f>F65*R65/1000</f>
        <v>0</v>
      </c>
      <c r="AH65" s="83"/>
      <c r="AI65" s="83"/>
      <c r="AJ65" s="85">
        <f>S65*K65/1000</f>
        <v>459290.77929</v>
      </c>
      <c r="AK65" s="85"/>
      <c r="AL65" s="85">
        <f>S65*L65/1000</f>
        <v>0</v>
      </c>
      <c r="AM65" s="85"/>
    </row>
    <row r="66" ht="15" customHeight="1">
      <c r="A66" t="s" s="75">
        <v>120</v>
      </c>
      <c r="B66" s="76"/>
      <c r="C66" s="77">
        <v>149232696</v>
      </c>
      <c r="D66" s="78">
        <v>0</v>
      </c>
      <c r="E66" s="77">
        <f>IF(W66=0,C66,0)</f>
        <v>149232696</v>
      </c>
      <c r="F66" s="77">
        <f>IF(W66=1,C66,0)</f>
        <v>0</v>
      </c>
      <c r="G66" s="78">
        <v>5848912</v>
      </c>
      <c r="H66" s="78">
        <v>2135546</v>
      </c>
      <c r="I66" s="78">
        <v>5101151</v>
      </c>
      <c r="J66" s="78">
        <f>G66+H66+I66</f>
        <v>13085609</v>
      </c>
      <c r="K66" s="78">
        <f>IF(W66=0,J66,0)</f>
        <v>13085609</v>
      </c>
      <c r="L66" s="77">
        <f>IF(W66=1,J66,0)</f>
        <v>0</v>
      </c>
      <c r="M66" s="78">
        <v>162318305</v>
      </c>
      <c r="N66" s="50">
        <f>J66/M66</f>
        <v>0.0806169643035639</v>
      </c>
      <c r="O66" s="79">
        <v>91.9383</v>
      </c>
      <c r="P66" s="79">
        <v>8.0617</v>
      </c>
      <c r="Q66" s="80"/>
      <c r="R66" s="81">
        <v>17.83</v>
      </c>
      <c r="S66" s="81">
        <v>17.83</v>
      </c>
      <c r="T66" s="81">
        <v>17.83</v>
      </c>
      <c r="U66" s="81">
        <v>17.83</v>
      </c>
      <c r="V66" s="82">
        <f>S66*N66+R66*(1-N66)</f>
        <v>17.83</v>
      </c>
      <c r="W66" s="83">
        <f>IF(R66=S66,0,1)</f>
        <v>0</v>
      </c>
      <c r="X66" s="84">
        <f>IF(R66&lt;14.76,C66,0)</f>
        <v>0</v>
      </c>
      <c r="Y66" s="84">
        <f>IF(S66&lt;14.67,J66,0)</f>
        <v>0</v>
      </c>
      <c r="Z66" s="83"/>
      <c r="AA66" s="85">
        <f>R66*C66/1000</f>
        <v>2660818.96968</v>
      </c>
      <c r="AB66" s="83"/>
      <c r="AC66" s="85">
        <f>S66*J66/1000</f>
        <v>233316.40847</v>
      </c>
      <c r="AD66" s="83"/>
      <c r="AE66" s="86">
        <f>E66*R66/1000</f>
        <v>2660818.96968</v>
      </c>
      <c r="AF66" s="83"/>
      <c r="AG66" s="83">
        <f>F66*R66/1000</f>
        <v>0</v>
      </c>
      <c r="AH66" s="83"/>
      <c r="AI66" s="83"/>
      <c r="AJ66" s="85">
        <f>S66*K66/1000</f>
        <v>233316.40847</v>
      </c>
      <c r="AK66" s="85"/>
      <c r="AL66" s="85">
        <f>S66*L66/1000</f>
        <v>0</v>
      </c>
      <c r="AM66" s="85"/>
    </row>
    <row r="67" ht="15" customHeight="1">
      <c r="A67" t="s" s="75">
        <v>121</v>
      </c>
      <c r="B67" s="76"/>
      <c r="C67" s="77">
        <v>199418465</v>
      </c>
      <c r="D67" s="78">
        <v>0</v>
      </c>
      <c r="E67" s="77">
        <f>IF(W67=0,C67,0)</f>
        <v>199418465</v>
      </c>
      <c r="F67" s="77">
        <f>IF(W67=1,C67,0)</f>
        <v>0</v>
      </c>
      <c r="G67" s="78">
        <v>3085195</v>
      </c>
      <c r="H67" s="78">
        <v>979280</v>
      </c>
      <c r="I67" s="78">
        <v>5725680</v>
      </c>
      <c r="J67" s="78">
        <f>G67+H67+I67</f>
        <v>9790155</v>
      </c>
      <c r="K67" s="78">
        <f>IF(W67=0,J67,0)</f>
        <v>9790155</v>
      </c>
      <c r="L67" s="77">
        <f>IF(W67=1,J67,0)</f>
        <v>0</v>
      </c>
      <c r="M67" s="78">
        <v>209208620</v>
      </c>
      <c r="N67" s="50">
        <f>J67/M67</f>
        <v>0.0467961358379975</v>
      </c>
      <c r="O67" s="79">
        <v>95.32040000000001</v>
      </c>
      <c r="P67" s="79">
        <v>4.6796</v>
      </c>
      <c r="Q67" s="80"/>
      <c r="R67" s="81">
        <v>15.92</v>
      </c>
      <c r="S67" s="81">
        <v>15.92</v>
      </c>
      <c r="T67" s="81">
        <v>15.92</v>
      </c>
      <c r="U67" s="81">
        <v>15.92</v>
      </c>
      <c r="V67" s="82">
        <f>S67*N67+R67*(1-N67)</f>
        <v>15.92</v>
      </c>
      <c r="W67" s="83">
        <f>IF(R67=S67,0,1)</f>
        <v>0</v>
      </c>
      <c r="X67" s="84">
        <f>IF(R67&lt;14.76,C67,0)</f>
        <v>0</v>
      </c>
      <c r="Y67" s="84">
        <f>IF(S67&lt;14.67,J67,0)</f>
        <v>0</v>
      </c>
      <c r="Z67" s="83"/>
      <c r="AA67" s="85">
        <f>R67*C67/1000</f>
        <v>3174741.9628</v>
      </c>
      <c r="AB67" s="83"/>
      <c r="AC67" s="85">
        <f>S67*J67/1000</f>
        <v>155859.2676</v>
      </c>
      <c r="AD67" s="83"/>
      <c r="AE67" s="86">
        <f>E67*R67/1000</f>
        <v>3174741.9628</v>
      </c>
      <c r="AF67" s="83"/>
      <c r="AG67" s="83">
        <f>F67*R67/1000</f>
        <v>0</v>
      </c>
      <c r="AH67" s="83"/>
      <c r="AI67" s="83"/>
      <c r="AJ67" s="85">
        <f>S67*K67/1000</f>
        <v>155859.2676</v>
      </c>
      <c r="AK67" s="85"/>
      <c r="AL67" s="85">
        <f>S67*L67/1000</f>
        <v>0</v>
      </c>
      <c r="AM67" s="85"/>
    </row>
    <row r="68" ht="15" customHeight="1">
      <c r="A68" t="s" s="75">
        <v>122</v>
      </c>
      <c r="B68" s="76"/>
      <c r="C68" s="77">
        <v>4075733387</v>
      </c>
      <c r="D68" s="78">
        <v>0</v>
      </c>
      <c r="E68" s="77">
        <f>IF(W68=0,C68,0)</f>
        <v>0</v>
      </c>
      <c r="F68" s="77">
        <f>IF(W68=1,C68,0)</f>
        <v>4075733387</v>
      </c>
      <c r="G68" s="78">
        <v>460288935</v>
      </c>
      <c r="H68" s="78">
        <v>267654700</v>
      </c>
      <c r="I68" s="78">
        <v>319134170</v>
      </c>
      <c r="J68" s="78">
        <f>G68+H68+I68</f>
        <v>1047077805</v>
      </c>
      <c r="K68" s="78">
        <f>IF(W68=0,J68,0)</f>
        <v>0</v>
      </c>
      <c r="L68" s="77">
        <f>IF(W68=1,J68,0)</f>
        <v>1047077805</v>
      </c>
      <c r="M68" s="78">
        <v>5122811192</v>
      </c>
      <c r="N68" s="50">
        <f>J68/M68</f>
        <v>0.204395158391775</v>
      </c>
      <c r="O68" s="79">
        <v>79.5605</v>
      </c>
      <c r="P68" s="79">
        <v>20.4395</v>
      </c>
      <c r="Q68" s="80"/>
      <c r="R68" s="81">
        <v>15.15</v>
      </c>
      <c r="S68" s="81">
        <v>32.83</v>
      </c>
      <c r="T68" s="81">
        <v>32.83</v>
      </c>
      <c r="U68" s="81">
        <v>32.83</v>
      </c>
      <c r="V68" s="82">
        <f>S68*N68+R68*(1-N68)</f>
        <v>18.7637064003666</v>
      </c>
      <c r="W68" s="83">
        <f>IF(R68=S68,0,1)</f>
        <v>1</v>
      </c>
      <c r="X68" s="84">
        <f>IF(R68&lt;14.76,C68,0)</f>
        <v>0</v>
      </c>
      <c r="Y68" s="84">
        <f>IF(S68&lt;14.67,J68,0)</f>
        <v>0</v>
      </c>
      <c r="Z68" s="83"/>
      <c r="AA68" s="85">
        <f>R68*C68/1000</f>
        <v>61747360.81305</v>
      </c>
      <c r="AB68" s="83"/>
      <c r="AC68" s="85">
        <f>S68*J68/1000</f>
        <v>34375564.33815</v>
      </c>
      <c r="AD68" s="83"/>
      <c r="AE68" s="86">
        <f>E68*R68/1000</f>
        <v>0</v>
      </c>
      <c r="AF68" s="83"/>
      <c r="AG68" s="83">
        <f>F68*R68/1000</f>
        <v>61747360.81305</v>
      </c>
      <c r="AH68" s="83"/>
      <c r="AI68" s="83"/>
      <c r="AJ68" s="85">
        <f>S68*K68/1000</f>
        <v>0</v>
      </c>
      <c r="AK68" s="85"/>
      <c r="AL68" s="85">
        <f>S68*L68/1000</f>
        <v>34375564.33815</v>
      </c>
      <c r="AM68" s="85"/>
    </row>
    <row r="69" ht="15" customHeight="1">
      <c r="A69" t="s" s="75">
        <v>123</v>
      </c>
      <c r="B69" s="76"/>
      <c r="C69" s="77">
        <v>4168266761</v>
      </c>
      <c r="D69" s="78">
        <v>0</v>
      </c>
      <c r="E69" s="77">
        <f>IF(W69=0,C69,0)</f>
        <v>4168266761</v>
      </c>
      <c r="F69" s="77">
        <f>IF(W69=1,C69,0)</f>
        <v>0</v>
      </c>
      <c r="G69" s="78">
        <v>34260809</v>
      </c>
      <c r="H69" s="78">
        <v>879200</v>
      </c>
      <c r="I69" s="78">
        <v>54673270</v>
      </c>
      <c r="J69" s="78">
        <f>G69+H69+I69</f>
        <v>89813279</v>
      </c>
      <c r="K69" s="78">
        <f>IF(W69=0,J69,0)</f>
        <v>89813279</v>
      </c>
      <c r="L69" s="77">
        <f>IF(W69=1,J69,0)</f>
        <v>0</v>
      </c>
      <c r="M69" s="78">
        <v>4258080040</v>
      </c>
      <c r="N69" s="50">
        <f>J69/M69</f>
        <v>0.0210924355945174</v>
      </c>
      <c r="O69" s="79">
        <v>97.8908</v>
      </c>
      <c r="P69" s="79">
        <v>2.1092</v>
      </c>
      <c r="Q69" s="80"/>
      <c r="R69" s="81">
        <v>2.63</v>
      </c>
      <c r="S69" s="81">
        <v>2.63</v>
      </c>
      <c r="T69" s="81">
        <v>2.63</v>
      </c>
      <c r="U69" s="81">
        <v>2.63</v>
      </c>
      <c r="V69" s="82">
        <f>S69*N69+R69*(1-N69)</f>
        <v>2.63</v>
      </c>
      <c r="W69" s="83">
        <f>IF(R69=S69,0,1)</f>
        <v>0</v>
      </c>
      <c r="X69" s="84">
        <f>IF(R69&lt;14.76,C69,0)</f>
        <v>4168266761</v>
      </c>
      <c r="Y69" s="84">
        <f>IF(S69&lt;14.67,J69,0)</f>
        <v>89813279</v>
      </c>
      <c r="Z69" s="83"/>
      <c r="AA69" s="85">
        <f>R69*C69/1000</f>
        <v>10962541.58143</v>
      </c>
      <c r="AB69" s="83"/>
      <c r="AC69" s="85">
        <f>S69*J69/1000</f>
        <v>236208.92377</v>
      </c>
      <c r="AD69" s="83"/>
      <c r="AE69" s="86">
        <f>E69*R69/1000</f>
        <v>10962541.58143</v>
      </c>
      <c r="AF69" s="83"/>
      <c r="AG69" s="83">
        <f>F69*R69/1000</f>
        <v>0</v>
      </c>
      <c r="AH69" s="83"/>
      <c r="AI69" s="83"/>
      <c r="AJ69" s="85">
        <f>S69*K69/1000</f>
        <v>236208.92377</v>
      </c>
      <c r="AK69" s="85"/>
      <c r="AL69" s="85">
        <f>S69*L69/1000</f>
        <v>0</v>
      </c>
      <c r="AM69" s="85"/>
    </row>
    <row r="70" ht="15" customHeight="1">
      <c r="A70" t="s" s="75">
        <v>124</v>
      </c>
      <c r="B70" s="76"/>
      <c r="C70" s="77">
        <v>146714000</v>
      </c>
      <c r="D70" s="78">
        <v>0</v>
      </c>
      <c r="E70" s="77">
        <f>IF(W70=0,C70,0)</f>
        <v>146714000</v>
      </c>
      <c r="F70" s="77">
        <f>IF(W70=1,C70,0)</f>
        <v>0</v>
      </c>
      <c r="G70" s="78">
        <v>1377344</v>
      </c>
      <c r="H70" s="78">
        <v>1446100</v>
      </c>
      <c r="I70" s="78">
        <v>3646457</v>
      </c>
      <c r="J70" s="78">
        <f>G70+H70+I70</f>
        <v>6469901</v>
      </c>
      <c r="K70" s="78">
        <f>IF(W70=0,J70,0)</f>
        <v>6469901</v>
      </c>
      <c r="L70" s="77">
        <f>IF(W70=1,J70,0)</f>
        <v>0</v>
      </c>
      <c r="M70" s="78">
        <v>153183901</v>
      </c>
      <c r="N70" s="50">
        <f>J70/M70</f>
        <v>0.0422361681466775</v>
      </c>
      <c r="O70" s="79">
        <v>95.7764</v>
      </c>
      <c r="P70" s="79">
        <v>4.2236</v>
      </c>
      <c r="Q70" s="80"/>
      <c r="R70" s="81">
        <v>15.46</v>
      </c>
      <c r="S70" s="81">
        <v>15.46</v>
      </c>
      <c r="T70" s="81">
        <v>15.46</v>
      </c>
      <c r="U70" s="81">
        <v>15.46</v>
      </c>
      <c r="V70" s="82">
        <f>S70*N70+R70*(1-N70)</f>
        <v>15.46</v>
      </c>
      <c r="W70" s="83">
        <f>IF(R70=S70,0,1)</f>
        <v>0</v>
      </c>
      <c r="X70" s="84">
        <f>IF(R70&lt;14.76,C70,0)</f>
        <v>0</v>
      </c>
      <c r="Y70" s="84">
        <f>IF(S70&lt;14.67,J70,0)</f>
        <v>0</v>
      </c>
      <c r="Z70" s="83"/>
      <c r="AA70" s="85">
        <f>R70*C70/1000</f>
        <v>2268198.44</v>
      </c>
      <c r="AB70" s="83"/>
      <c r="AC70" s="85">
        <f>S70*J70/1000</f>
        <v>100024.66946</v>
      </c>
      <c r="AD70" s="83"/>
      <c r="AE70" s="86">
        <f>E70*R70/1000</f>
        <v>2268198.44</v>
      </c>
      <c r="AF70" s="83"/>
      <c r="AG70" s="83">
        <f>F70*R70/1000</f>
        <v>0</v>
      </c>
      <c r="AH70" s="83"/>
      <c r="AI70" s="83"/>
      <c r="AJ70" s="85">
        <f>S70*K70/1000</f>
        <v>100024.66946</v>
      </c>
      <c r="AK70" s="85"/>
      <c r="AL70" s="85">
        <f>S70*L70/1000</f>
        <v>0</v>
      </c>
      <c r="AM70" s="85"/>
    </row>
    <row r="71" ht="15" customHeight="1">
      <c r="A71" t="s" s="75">
        <v>125</v>
      </c>
      <c r="B71" s="76"/>
      <c r="C71" s="77">
        <v>1690972165</v>
      </c>
      <c r="D71" s="78">
        <v>0</v>
      </c>
      <c r="E71" s="77">
        <f>IF(W71=0,C71,0)</f>
        <v>0</v>
      </c>
      <c r="F71" s="77">
        <f>IF(W71=1,C71,0)</f>
        <v>1690972165</v>
      </c>
      <c r="G71" s="78">
        <v>88540690</v>
      </c>
      <c r="H71" s="78">
        <v>119119482</v>
      </c>
      <c r="I71" s="78">
        <v>149450184</v>
      </c>
      <c r="J71" s="78">
        <f>G71+H71+I71</f>
        <v>357110356</v>
      </c>
      <c r="K71" s="78">
        <f>IF(W71=0,J71,0)</f>
        <v>0</v>
      </c>
      <c r="L71" s="77">
        <f>IF(W71=1,J71,0)</f>
        <v>357110356</v>
      </c>
      <c r="M71" s="78">
        <v>2048082521</v>
      </c>
      <c r="N71" s="50">
        <f>J71/M71</f>
        <v>0.174363265316886</v>
      </c>
      <c r="O71" s="79">
        <v>82.5637</v>
      </c>
      <c r="P71" s="79">
        <v>17.4363</v>
      </c>
      <c r="Q71" s="80"/>
      <c r="R71" s="81">
        <v>13.37</v>
      </c>
      <c r="S71" s="81">
        <v>22.42</v>
      </c>
      <c r="T71" s="81">
        <v>22.42</v>
      </c>
      <c r="U71" s="81">
        <v>22.42</v>
      </c>
      <c r="V71" s="82">
        <f>S71*N71+R71*(1-N71)</f>
        <v>14.9479875511178</v>
      </c>
      <c r="W71" s="83">
        <f>IF(R71=S71,0,1)</f>
        <v>1</v>
      </c>
      <c r="X71" s="84">
        <f>IF(R71&lt;14.76,C71,0)</f>
        <v>1690972165</v>
      </c>
      <c r="Y71" s="84">
        <f>IF(S71&lt;14.67,J71,0)</f>
        <v>0</v>
      </c>
      <c r="Z71" s="83"/>
      <c r="AA71" s="85">
        <f>R71*C71/1000</f>
        <v>22608297.84605</v>
      </c>
      <c r="AB71" s="83"/>
      <c r="AC71" s="85">
        <f>S71*J71/1000</f>
        <v>8006414.18152</v>
      </c>
      <c r="AD71" s="83"/>
      <c r="AE71" s="86">
        <f>E71*R71/1000</f>
        <v>0</v>
      </c>
      <c r="AF71" s="83"/>
      <c r="AG71" s="83">
        <f>F71*R71/1000</f>
        <v>22608297.84605</v>
      </c>
      <c r="AH71" s="83"/>
      <c r="AI71" s="83"/>
      <c r="AJ71" s="85">
        <f>S71*K71/1000</f>
        <v>0</v>
      </c>
      <c r="AK71" s="85"/>
      <c r="AL71" s="85">
        <f>S71*L71/1000</f>
        <v>8006414.18152</v>
      </c>
      <c r="AM71" s="85"/>
    </row>
    <row r="72" ht="15" customHeight="1">
      <c r="A72" t="s" s="75">
        <v>126</v>
      </c>
      <c r="B72" s="76"/>
      <c r="C72" s="77">
        <v>3496283985</v>
      </c>
      <c r="D72" s="78">
        <v>0</v>
      </c>
      <c r="E72" s="77">
        <f>IF(W72=0,C72,0)</f>
        <v>3496283985</v>
      </c>
      <c r="F72" s="77">
        <f>IF(W72=1,C72,0)</f>
        <v>0</v>
      </c>
      <c r="G72" s="78">
        <v>200825113</v>
      </c>
      <c r="H72" s="78">
        <v>1711400</v>
      </c>
      <c r="I72" s="78">
        <v>37273220</v>
      </c>
      <c r="J72" s="78">
        <f>G72+H72+I72</f>
        <v>239809733</v>
      </c>
      <c r="K72" s="78">
        <f>IF(W72=0,J72,0)</f>
        <v>239809733</v>
      </c>
      <c r="L72" s="77">
        <f>IF(W72=1,J72,0)</f>
        <v>0</v>
      </c>
      <c r="M72" s="78">
        <v>3736093718</v>
      </c>
      <c r="N72" s="50">
        <f>J72/M72</f>
        <v>0.0641872905501885</v>
      </c>
      <c r="O72" s="79">
        <v>93.5813</v>
      </c>
      <c r="P72" s="79">
        <v>6.4187</v>
      </c>
      <c r="Q72" s="80"/>
      <c r="R72" s="81">
        <v>11.8</v>
      </c>
      <c r="S72" s="81">
        <v>11.8</v>
      </c>
      <c r="T72" s="81">
        <v>11.8</v>
      </c>
      <c r="U72" s="81">
        <v>11.8</v>
      </c>
      <c r="V72" s="82">
        <f>S72*N72+R72*(1-N72)</f>
        <v>11.8</v>
      </c>
      <c r="W72" s="83">
        <f>IF(R72=S72,0,1)</f>
        <v>0</v>
      </c>
      <c r="X72" s="84">
        <f>IF(R72&lt;14.76,C72,0)</f>
        <v>3496283985</v>
      </c>
      <c r="Y72" s="84">
        <f>IF(S72&lt;14.67,J72,0)</f>
        <v>239809733</v>
      </c>
      <c r="Z72" s="83"/>
      <c r="AA72" s="85">
        <f>R72*C72/1000</f>
        <v>41256151.023</v>
      </c>
      <c r="AB72" s="83"/>
      <c r="AC72" s="85">
        <f>S72*J72/1000</f>
        <v>2829754.8494</v>
      </c>
      <c r="AD72" s="83"/>
      <c r="AE72" s="86">
        <f>E72*R72/1000</f>
        <v>41256151.023</v>
      </c>
      <c r="AF72" s="83"/>
      <c r="AG72" s="83">
        <f>F72*R72/1000</f>
        <v>0</v>
      </c>
      <c r="AH72" s="83"/>
      <c r="AI72" s="83"/>
      <c r="AJ72" s="85">
        <f>S72*K72/1000</f>
        <v>2829754.8494</v>
      </c>
      <c r="AK72" s="85"/>
      <c r="AL72" s="85">
        <f>S72*L72/1000</f>
        <v>0</v>
      </c>
      <c r="AM72" s="85"/>
    </row>
    <row r="73" ht="15" customHeight="1">
      <c r="A73" t="s" s="75">
        <v>127</v>
      </c>
      <c r="B73" s="76"/>
      <c r="C73" s="77">
        <v>172627600</v>
      </c>
      <c r="D73" s="78">
        <v>0</v>
      </c>
      <c r="E73" s="77">
        <f>IF(W73=0,C73,0)</f>
        <v>172627600</v>
      </c>
      <c r="F73" s="77">
        <f>IF(W73=1,C73,0)</f>
        <v>0</v>
      </c>
      <c r="G73" s="78">
        <v>6007955</v>
      </c>
      <c r="H73" s="78">
        <v>4109500</v>
      </c>
      <c r="I73" s="78">
        <v>21422510</v>
      </c>
      <c r="J73" s="78">
        <f>G73+H73+I73</f>
        <v>31539965</v>
      </c>
      <c r="K73" s="78">
        <f>IF(W73=0,J73,0)</f>
        <v>31539965</v>
      </c>
      <c r="L73" s="77">
        <f>IF(W73=1,J73,0)</f>
        <v>0</v>
      </c>
      <c r="M73" s="78">
        <v>204167565</v>
      </c>
      <c r="N73" s="50">
        <f>J73/M73</f>
        <v>0.154480781509051</v>
      </c>
      <c r="O73" s="79">
        <v>84.5519</v>
      </c>
      <c r="P73" s="79">
        <v>15.4481</v>
      </c>
      <c r="Q73" s="80"/>
      <c r="R73" s="81">
        <v>19.63</v>
      </c>
      <c r="S73" s="81">
        <v>19.63</v>
      </c>
      <c r="T73" s="81">
        <v>19.63</v>
      </c>
      <c r="U73" s="81">
        <v>19.63</v>
      </c>
      <c r="V73" s="82">
        <f>S73*N73+R73*(1-N73)</f>
        <v>19.63</v>
      </c>
      <c r="W73" s="83">
        <f>IF(R73=S73,0,1)</f>
        <v>0</v>
      </c>
      <c r="X73" s="84">
        <f>IF(R73&lt;14.76,C73,0)</f>
        <v>0</v>
      </c>
      <c r="Y73" s="84">
        <f>IF(S73&lt;14.67,J73,0)</f>
        <v>0</v>
      </c>
      <c r="Z73" s="83"/>
      <c r="AA73" s="85">
        <f>R73*C73/1000</f>
        <v>3388679.788</v>
      </c>
      <c r="AB73" s="83"/>
      <c r="AC73" s="85">
        <f>S73*J73/1000</f>
        <v>619129.51295</v>
      </c>
      <c r="AD73" s="83"/>
      <c r="AE73" s="86">
        <f>E73*R73/1000</f>
        <v>3388679.788</v>
      </c>
      <c r="AF73" s="83"/>
      <c r="AG73" s="83">
        <f>F73*R73/1000</f>
        <v>0</v>
      </c>
      <c r="AH73" s="83"/>
      <c r="AI73" s="83"/>
      <c r="AJ73" s="85">
        <f>S73*K73/1000</f>
        <v>619129.51295</v>
      </c>
      <c r="AK73" s="85"/>
      <c r="AL73" s="85">
        <f>S73*L73/1000</f>
        <v>0</v>
      </c>
      <c r="AM73" s="85"/>
    </row>
    <row r="74" ht="15" customHeight="1">
      <c r="A74" t="s" s="75">
        <v>128</v>
      </c>
      <c r="B74" s="76"/>
      <c r="C74" s="77">
        <v>7489250433</v>
      </c>
      <c r="D74" s="78">
        <v>0</v>
      </c>
      <c r="E74" s="77">
        <f>IF(W74=0,C74,0)</f>
        <v>7489250433</v>
      </c>
      <c r="F74" s="77">
        <f>IF(W74=1,C74,0)</f>
        <v>0</v>
      </c>
      <c r="G74" s="78">
        <v>503892992</v>
      </c>
      <c r="H74" s="78">
        <v>27620404</v>
      </c>
      <c r="I74" s="78">
        <v>64759520</v>
      </c>
      <c r="J74" s="78">
        <f>G74+H74+I74</f>
        <v>596272916</v>
      </c>
      <c r="K74" s="78">
        <f>IF(W74=0,J74,0)</f>
        <v>596272916</v>
      </c>
      <c r="L74" s="77">
        <f>IF(W74=1,J74,0)</f>
        <v>0</v>
      </c>
      <c r="M74" s="78">
        <v>8085523349</v>
      </c>
      <c r="N74" s="50">
        <f>J74/M74</f>
        <v>0.0737457416499509</v>
      </c>
      <c r="O74" s="79">
        <v>92.6254</v>
      </c>
      <c r="P74" s="79">
        <v>7.3746</v>
      </c>
      <c r="Q74" s="80"/>
      <c r="R74" s="81">
        <v>12.96</v>
      </c>
      <c r="S74" s="81">
        <v>12.96</v>
      </c>
      <c r="T74" s="81">
        <v>12.96</v>
      </c>
      <c r="U74" s="81">
        <v>12.96</v>
      </c>
      <c r="V74" s="82">
        <f>S74*N74+R74*(1-N74)</f>
        <v>12.96</v>
      </c>
      <c r="W74" s="83">
        <f>IF(R74=S74,0,1)</f>
        <v>0</v>
      </c>
      <c r="X74" s="84">
        <f>IF(R74&lt;14.76,C74,0)</f>
        <v>7489250433</v>
      </c>
      <c r="Y74" s="84">
        <f>IF(S74&lt;14.67,J74,0)</f>
        <v>596272916</v>
      </c>
      <c r="Z74" s="83"/>
      <c r="AA74" s="85">
        <f>R74*C74/1000</f>
        <v>97060685.61168</v>
      </c>
      <c r="AB74" s="83"/>
      <c r="AC74" s="85">
        <f>S74*J74/1000</f>
        <v>7727696.99136</v>
      </c>
      <c r="AD74" s="83"/>
      <c r="AE74" s="86">
        <f>E74*R74/1000</f>
        <v>97060685.61168</v>
      </c>
      <c r="AF74" s="83"/>
      <c r="AG74" s="83">
        <f>F74*R74/1000</f>
        <v>0</v>
      </c>
      <c r="AH74" s="83"/>
      <c r="AI74" s="83"/>
      <c r="AJ74" s="85">
        <f>S74*K74/1000</f>
        <v>7727696.99136</v>
      </c>
      <c r="AK74" s="85"/>
      <c r="AL74" s="85">
        <f>S74*L74/1000</f>
        <v>0</v>
      </c>
      <c r="AM74" s="85"/>
    </row>
    <row r="75" ht="15" customHeight="1">
      <c r="A75" t="s" s="75">
        <v>129</v>
      </c>
      <c r="B75" s="76"/>
      <c r="C75" s="77">
        <v>274927908</v>
      </c>
      <c r="D75" s="78">
        <v>0</v>
      </c>
      <c r="E75" s="77">
        <f>IF(W75=0,C75,0)</f>
        <v>274927908</v>
      </c>
      <c r="F75" s="77">
        <f>IF(W75=1,C75,0)</f>
        <v>0</v>
      </c>
      <c r="G75" s="78">
        <v>8553259</v>
      </c>
      <c r="H75" s="78">
        <v>11045900</v>
      </c>
      <c r="I75" s="78">
        <v>25798839</v>
      </c>
      <c r="J75" s="78">
        <f>G75+H75+I75</f>
        <v>45397998</v>
      </c>
      <c r="K75" s="78">
        <f>IF(W75=0,J75,0)</f>
        <v>45397998</v>
      </c>
      <c r="L75" s="77">
        <f>IF(W75=1,J75,0)</f>
        <v>0</v>
      </c>
      <c r="M75" s="78">
        <v>320325906</v>
      </c>
      <c r="N75" s="50">
        <f>J75/M75</f>
        <v>0.14172440364533</v>
      </c>
      <c r="O75" s="79">
        <v>85.8276</v>
      </c>
      <c r="P75" s="79">
        <v>14.1724</v>
      </c>
      <c r="Q75" s="80"/>
      <c r="R75" s="81">
        <v>17.15</v>
      </c>
      <c r="S75" s="81">
        <v>17.15</v>
      </c>
      <c r="T75" s="81">
        <v>17.15</v>
      </c>
      <c r="U75" s="81">
        <v>17.15</v>
      </c>
      <c r="V75" s="82">
        <f>S75*N75+R75*(1-N75)</f>
        <v>17.15</v>
      </c>
      <c r="W75" s="83">
        <f>IF(R75=S75,0,1)</f>
        <v>0</v>
      </c>
      <c r="X75" s="84">
        <f>IF(R75&lt;14.76,C75,0)</f>
        <v>0</v>
      </c>
      <c r="Y75" s="84">
        <f>IF(S75&lt;14.67,J75,0)</f>
        <v>0</v>
      </c>
      <c r="Z75" s="83"/>
      <c r="AA75" s="85">
        <f>R75*C75/1000</f>
        <v>4715013.6222</v>
      </c>
      <c r="AB75" s="83"/>
      <c r="AC75" s="85">
        <f>S75*J75/1000</f>
        <v>778575.6657</v>
      </c>
      <c r="AD75" s="83"/>
      <c r="AE75" s="86">
        <f>E75*R75/1000</f>
        <v>4715013.6222</v>
      </c>
      <c r="AF75" s="83"/>
      <c r="AG75" s="83">
        <f>F75*R75/1000</f>
        <v>0</v>
      </c>
      <c r="AH75" s="83"/>
      <c r="AI75" s="83"/>
      <c r="AJ75" s="85">
        <f>S75*K75/1000</f>
        <v>778575.6657</v>
      </c>
      <c r="AK75" s="85"/>
      <c r="AL75" s="85">
        <f>S75*L75/1000</f>
        <v>0</v>
      </c>
      <c r="AM75" s="85"/>
    </row>
    <row r="76" ht="15" customHeight="1">
      <c r="A76" t="s" s="75">
        <v>130</v>
      </c>
      <c r="B76" s="76"/>
      <c r="C76" s="77">
        <v>137193540</v>
      </c>
      <c r="D76" s="78">
        <v>0</v>
      </c>
      <c r="E76" s="77">
        <f>IF(W76=0,C76,0)</f>
        <v>137193540</v>
      </c>
      <c r="F76" s="77">
        <f>IF(W76=1,C76,0)</f>
        <v>0</v>
      </c>
      <c r="G76" s="78">
        <v>10557588</v>
      </c>
      <c r="H76" s="78">
        <v>1748900</v>
      </c>
      <c r="I76" s="78">
        <v>7320330</v>
      </c>
      <c r="J76" s="78">
        <f>G76+H76+I76</f>
        <v>19626818</v>
      </c>
      <c r="K76" s="78">
        <f>IF(W76=0,J76,0)</f>
        <v>19626818</v>
      </c>
      <c r="L76" s="77">
        <f>IF(W76=1,J76,0)</f>
        <v>0</v>
      </c>
      <c r="M76" s="78">
        <v>156820358</v>
      </c>
      <c r="N76" s="50">
        <f>J76/M76</f>
        <v>0.125154783794079</v>
      </c>
      <c r="O76" s="79">
        <v>87.4845</v>
      </c>
      <c r="P76" s="79">
        <v>12.5155</v>
      </c>
      <c r="Q76" s="80"/>
      <c r="R76" s="81">
        <v>14.06</v>
      </c>
      <c r="S76" s="81">
        <v>14.06</v>
      </c>
      <c r="T76" s="81">
        <v>14.06</v>
      </c>
      <c r="U76" s="81">
        <v>14.06</v>
      </c>
      <c r="V76" s="82">
        <f>S76*N76+R76*(1-N76)</f>
        <v>14.06</v>
      </c>
      <c r="W76" s="83">
        <f>IF(R76=S76,0,1)</f>
        <v>0</v>
      </c>
      <c r="X76" s="84">
        <f>IF(R76&lt;14.76,C76,0)</f>
        <v>137193540</v>
      </c>
      <c r="Y76" s="84">
        <f>IF(S76&lt;14.67,J76,0)</f>
        <v>19626818</v>
      </c>
      <c r="Z76" s="83"/>
      <c r="AA76" s="85">
        <f>R76*C76/1000</f>
        <v>1928941.1724</v>
      </c>
      <c r="AB76" s="83"/>
      <c r="AC76" s="85">
        <f>S76*J76/1000</f>
        <v>275953.06108</v>
      </c>
      <c r="AD76" s="83"/>
      <c r="AE76" s="86">
        <f>E76*R76/1000</f>
        <v>1928941.1724</v>
      </c>
      <c r="AF76" s="83"/>
      <c r="AG76" s="83">
        <f>F76*R76/1000</f>
        <v>0</v>
      </c>
      <c r="AH76" s="83"/>
      <c r="AI76" s="83"/>
      <c r="AJ76" s="85">
        <f>S76*K76/1000</f>
        <v>275953.06108</v>
      </c>
      <c r="AK76" s="85"/>
      <c r="AL76" s="85">
        <f>S76*L76/1000</f>
        <v>0</v>
      </c>
      <c r="AM76" s="85"/>
    </row>
    <row r="77" ht="15" customHeight="1">
      <c r="A77" t="s" s="75">
        <v>131</v>
      </c>
      <c r="B77" s="76"/>
      <c r="C77" s="77">
        <v>660104932</v>
      </c>
      <c r="D77" s="78">
        <v>0</v>
      </c>
      <c r="E77" s="77">
        <f>IF(W77=0,C77,0)</f>
        <v>660104932</v>
      </c>
      <c r="F77" s="77">
        <f>IF(W77=1,C77,0)</f>
        <v>0</v>
      </c>
      <c r="G77" s="78">
        <v>32325972</v>
      </c>
      <c r="H77" s="78">
        <v>51599100</v>
      </c>
      <c r="I77" s="78">
        <v>40106610</v>
      </c>
      <c r="J77" s="78">
        <f>G77+H77+I77</f>
        <v>124031682</v>
      </c>
      <c r="K77" s="78">
        <f>IF(W77=0,J77,0)</f>
        <v>124031682</v>
      </c>
      <c r="L77" s="77">
        <f>IF(W77=1,J77,0)</f>
        <v>0</v>
      </c>
      <c r="M77" s="78">
        <v>784136614</v>
      </c>
      <c r="N77" s="50">
        <f>J77/M77</f>
        <v>0.158176113429133</v>
      </c>
      <c r="O77" s="79">
        <v>84.1824</v>
      </c>
      <c r="P77" s="79">
        <v>15.8176</v>
      </c>
      <c r="Q77" s="80"/>
      <c r="R77" s="81">
        <v>18.37</v>
      </c>
      <c r="S77" s="81">
        <v>18.37</v>
      </c>
      <c r="T77" s="81">
        <v>18.37</v>
      </c>
      <c r="U77" s="81">
        <v>18.37</v>
      </c>
      <c r="V77" s="82">
        <f>S77*N77+R77*(1-N77)</f>
        <v>18.37</v>
      </c>
      <c r="W77" s="83">
        <f>IF(R77=S77,0,1)</f>
        <v>0</v>
      </c>
      <c r="X77" s="84">
        <f>IF(R77&lt;14.76,C77,0)</f>
        <v>0</v>
      </c>
      <c r="Y77" s="84">
        <f>IF(S77&lt;14.67,J77,0)</f>
        <v>0</v>
      </c>
      <c r="Z77" s="83"/>
      <c r="AA77" s="85">
        <f>R77*C77/1000</f>
        <v>12126127.60084</v>
      </c>
      <c r="AB77" s="83"/>
      <c r="AC77" s="85">
        <f>S77*J77/1000</f>
        <v>2278461.99834</v>
      </c>
      <c r="AD77" s="83"/>
      <c r="AE77" s="86">
        <f>E77*R77/1000</f>
        <v>12126127.60084</v>
      </c>
      <c r="AF77" s="83"/>
      <c r="AG77" s="83">
        <f>F77*R77/1000</f>
        <v>0</v>
      </c>
      <c r="AH77" s="83"/>
      <c r="AI77" s="83"/>
      <c r="AJ77" s="85">
        <f>S77*K77/1000</f>
        <v>2278461.99834</v>
      </c>
      <c r="AK77" s="85"/>
      <c r="AL77" s="85">
        <f>S77*L77/1000</f>
        <v>0</v>
      </c>
      <c r="AM77" s="85"/>
    </row>
    <row r="78" ht="15" customHeight="1">
      <c r="A78" t="s" s="75">
        <v>132</v>
      </c>
      <c r="B78" s="76"/>
      <c r="C78" s="77">
        <v>5183253087</v>
      </c>
      <c r="D78" s="78">
        <v>0</v>
      </c>
      <c r="E78" s="77">
        <f>IF(W78=0,C78,0)</f>
        <v>0</v>
      </c>
      <c r="F78" s="77">
        <f>IF(W78=1,C78,0)</f>
        <v>5183253087</v>
      </c>
      <c r="G78" s="78">
        <v>1042064284</v>
      </c>
      <c r="H78" s="78">
        <v>286155250</v>
      </c>
      <c r="I78" s="78">
        <v>115054677</v>
      </c>
      <c r="J78" s="78">
        <f>G78+H78+I78</f>
        <v>1443274211</v>
      </c>
      <c r="K78" s="78">
        <f>IF(W78=0,J78,0)</f>
        <v>0</v>
      </c>
      <c r="L78" s="77">
        <f>IF(W78=1,J78,0)</f>
        <v>1443274211</v>
      </c>
      <c r="M78" s="78">
        <v>6626527298</v>
      </c>
      <c r="N78" s="50">
        <f>J78/M78</f>
        <v>0.217802499875856</v>
      </c>
      <c r="O78" s="79">
        <v>78.21980000000001</v>
      </c>
      <c r="P78" s="79">
        <v>21.7802</v>
      </c>
      <c r="Q78" s="80"/>
      <c r="R78" s="81">
        <v>11.75</v>
      </c>
      <c r="S78" s="81">
        <v>19.98</v>
      </c>
      <c r="T78" s="81">
        <v>19.98</v>
      </c>
      <c r="U78" s="81">
        <v>19.98</v>
      </c>
      <c r="V78" s="82">
        <f>S78*N78+R78*(1-N78)</f>
        <v>13.5425145739783</v>
      </c>
      <c r="W78" s="83">
        <f>IF(R78=S78,0,1)</f>
        <v>1</v>
      </c>
      <c r="X78" s="84">
        <f>IF(R78&lt;14.76,C78,0)</f>
        <v>5183253087</v>
      </c>
      <c r="Y78" s="84">
        <f>IF(S78&lt;14.67,J78,0)</f>
        <v>0</v>
      </c>
      <c r="Z78" s="83"/>
      <c r="AA78" s="85">
        <f>R78*C78/1000</f>
        <v>60903223.77225</v>
      </c>
      <c r="AB78" s="83"/>
      <c r="AC78" s="85">
        <f>S78*J78/1000</f>
        <v>28836618.73578</v>
      </c>
      <c r="AD78" s="83"/>
      <c r="AE78" s="86">
        <f>E78*R78/1000</f>
        <v>0</v>
      </c>
      <c r="AF78" s="83"/>
      <c r="AG78" s="83">
        <f>F78*R78/1000</f>
        <v>60903223.77225</v>
      </c>
      <c r="AH78" s="83"/>
      <c r="AI78" s="83"/>
      <c r="AJ78" s="85">
        <f>S78*K78/1000</f>
        <v>0</v>
      </c>
      <c r="AK78" s="85"/>
      <c r="AL78" s="85">
        <f>S78*L78/1000</f>
        <v>28836618.73578</v>
      </c>
      <c r="AM78" s="85"/>
    </row>
    <row r="79" ht="15" customHeight="1">
      <c r="A79" t="s" s="75">
        <v>133</v>
      </c>
      <c r="B79" s="76"/>
      <c r="C79" s="77">
        <v>6197008782</v>
      </c>
      <c r="D79" s="78">
        <v>0</v>
      </c>
      <c r="E79" s="77">
        <f>IF(W79=0,C79,0)</f>
        <v>0</v>
      </c>
      <c r="F79" s="77">
        <f>IF(W79=1,C79,0)</f>
        <v>6197008782</v>
      </c>
      <c r="G79" s="78">
        <v>674081450</v>
      </c>
      <c r="H79" s="78">
        <v>90408800</v>
      </c>
      <c r="I79" s="78">
        <v>265521730</v>
      </c>
      <c r="J79" s="78">
        <f>G79+H79+I79</f>
        <v>1030011980</v>
      </c>
      <c r="K79" s="78">
        <f>IF(W79=0,J79,0)</f>
        <v>0</v>
      </c>
      <c r="L79" s="77">
        <f>IF(W79=1,J79,0)</f>
        <v>1030011980</v>
      </c>
      <c r="M79" s="78">
        <v>7227020762</v>
      </c>
      <c r="N79" s="50">
        <f>J79/M79</f>
        <v>0.14252234965421</v>
      </c>
      <c r="O79" s="79">
        <v>85.7478</v>
      </c>
      <c r="P79" s="79">
        <v>14.2522</v>
      </c>
      <c r="Q79" s="80"/>
      <c r="R79" s="81">
        <v>8.779999999999999</v>
      </c>
      <c r="S79" s="81">
        <v>17.62</v>
      </c>
      <c r="T79" s="81">
        <v>17.62</v>
      </c>
      <c r="U79" s="81">
        <v>17.55</v>
      </c>
      <c r="V79" s="82">
        <f>S79*N79+R79*(1-N79)</f>
        <v>10.0398975709432</v>
      </c>
      <c r="W79" s="83">
        <f>IF(R79=S79,0,1)</f>
        <v>1</v>
      </c>
      <c r="X79" s="84">
        <f>IF(R79&lt;14.76,C79,0)</f>
        <v>6197008782</v>
      </c>
      <c r="Y79" s="84">
        <f>IF(S79&lt;14.67,J79,0)</f>
        <v>0</v>
      </c>
      <c r="Z79" s="83"/>
      <c r="AA79" s="85">
        <f>R79*C79/1000</f>
        <v>54409737.10596</v>
      </c>
      <c r="AB79" s="83"/>
      <c r="AC79" s="85">
        <f>S79*J79/1000</f>
        <v>18148811.0876</v>
      </c>
      <c r="AD79" s="83"/>
      <c r="AE79" s="86">
        <f>E79*R79/1000</f>
        <v>0</v>
      </c>
      <c r="AF79" s="83"/>
      <c r="AG79" s="83">
        <f>F79*R79/1000</f>
        <v>54409737.10596</v>
      </c>
      <c r="AH79" s="83"/>
      <c r="AI79" s="83"/>
      <c r="AJ79" s="85">
        <f>S79*K79/1000</f>
        <v>0</v>
      </c>
      <c r="AK79" s="85"/>
      <c r="AL79" s="85">
        <f>S79*L79/1000</f>
        <v>18148811.0876</v>
      </c>
      <c r="AM79" s="85"/>
    </row>
    <row r="80" ht="15" customHeight="1">
      <c r="A80" t="s" s="75">
        <v>134</v>
      </c>
      <c r="B80" s="76"/>
      <c r="C80" s="77">
        <v>5565727722</v>
      </c>
      <c r="D80" s="78">
        <v>0</v>
      </c>
      <c r="E80" s="77">
        <f>IF(W80=0,C80,0)</f>
        <v>0</v>
      </c>
      <c r="F80" s="77">
        <f>IF(W80=1,C80,0)</f>
        <v>5565727722</v>
      </c>
      <c r="G80" s="78">
        <v>880547898</v>
      </c>
      <c r="H80" s="78">
        <v>50562880</v>
      </c>
      <c r="I80" s="78">
        <v>208200700</v>
      </c>
      <c r="J80" s="78">
        <f>G80+H80+I80</f>
        <v>1139311478</v>
      </c>
      <c r="K80" s="78">
        <f>IF(W80=0,J80,0)</f>
        <v>0</v>
      </c>
      <c r="L80" s="77">
        <f>IF(W80=1,J80,0)</f>
        <v>1139311478</v>
      </c>
      <c r="M80" s="78">
        <v>6705039200</v>
      </c>
      <c r="N80" s="50">
        <f>J80/M80</f>
        <v>0.16991869010997</v>
      </c>
      <c r="O80" s="79">
        <v>83.0081</v>
      </c>
      <c r="P80" s="79">
        <v>16.9919</v>
      </c>
      <c r="Q80" s="80"/>
      <c r="R80" s="81">
        <v>12.84</v>
      </c>
      <c r="S80" s="81">
        <v>26.55</v>
      </c>
      <c r="T80" s="81">
        <v>26.55</v>
      </c>
      <c r="U80" s="81">
        <v>26.55</v>
      </c>
      <c r="V80" s="82">
        <f>S80*N80+R80*(1-N80)</f>
        <v>15.1695852414077</v>
      </c>
      <c r="W80" s="83">
        <f>IF(R80=S80,0,1)</f>
        <v>1</v>
      </c>
      <c r="X80" s="84">
        <f>IF(R80&lt;14.76,C80,0)</f>
        <v>5565727722</v>
      </c>
      <c r="Y80" s="84">
        <f>IF(S80&lt;14.67,J80,0)</f>
        <v>0</v>
      </c>
      <c r="Z80" s="83"/>
      <c r="AA80" s="85">
        <f>R80*C80/1000</f>
        <v>71463943.95048</v>
      </c>
      <c r="AB80" s="83"/>
      <c r="AC80" s="85">
        <f>S80*J80/1000</f>
        <v>30248719.7409</v>
      </c>
      <c r="AD80" s="83"/>
      <c r="AE80" s="86">
        <f>E80*R80/1000</f>
        <v>0</v>
      </c>
      <c r="AF80" s="83"/>
      <c r="AG80" s="83">
        <f>F80*R80/1000</f>
        <v>71463943.95048</v>
      </c>
      <c r="AH80" s="83"/>
      <c r="AI80" s="83"/>
      <c r="AJ80" s="85">
        <f>S80*K80/1000</f>
        <v>0</v>
      </c>
      <c r="AK80" s="85"/>
      <c r="AL80" s="85">
        <f>S80*L80/1000</f>
        <v>30248719.7409</v>
      </c>
      <c r="AM80" s="85"/>
    </row>
    <row r="81" ht="15" customHeight="1">
      <c r="A81" t="s" s="75">
        <v>135</v>
      </c>
      <c r="B81" s="76"/>
      <c r="C81" s="77">
        <v>678630800</v>
      </c>
      <c r="D81" s="78">
        <v>0</v>
      </c>
      <c r="E81" s="77">
        <f>IF(W81=0,C81,0)</f>
        <v>678630800</v>
      </c>
      <c r="F81" s="77">
        <f>IF(W81=1,C81,0)</f>
        <v>0</v>
      </c>
      <c r="G81" s="78">
        <v>78567399</v>
      </c>
      <c r="H81" s="78">
        <v>87093075</v>
      </c>
      <c r="I81" s="78">
        <v>55215510</v>
      </c>
      <c r="J81" s="78">
        <f>G81+H81+I81</f>
        <v>220875984</v>
      </c>
      <c r="K81" s="78">
        <f>IF(W81=0,J81,0)</f>
        <v>220875984</v>
      </c>
      <c r="L81" s="77">
        <f>IF(W81=1,J81,0)</f>
        <v>0</v>
      </c>
      <c r="M81" s="78">
        <v>899506784</v>
      </c>
      <c r="N81" s="50">
        <f>J81/M81</f>
        <v>0.245552327040593</v>
      </c>
      <c r="O81" s="79">
        <v>75.4448</v>
      </c>
      <c r="P81" s="79">
        <v>24.5552</v>
      </c>
      <c r="Q81" s="80"/>
      <c r="R81" s="81">
        <v>14.97</v>
      </c>
      <c r="S81" s="81">
        <v>14.97</v>
      </c>
      <c r="T81" s="81">
        <v>14.97</v>
      </c>
      <c r="U81" s="81">
        <v>14.97</v>
      </c>
      <c r="V81" s="82">
        <f>S81*N81+R81*(1-N81)</f>
        <v>14.97</v>
      </c>
      <c r="W81" s="83">
        <f>IF(R81=S81,0,1)</f>
        <v>0</v>
      </c>
      <c r="X81" s="84">
        <f>IF(R81&lt;14.76,C81,0)</f>
        <v>0</v>
      </c>
      <c r="Y81" s="84">
        <f>IF(S81&lt;14.67,J81,0)</f>
        <v>0</v>
      </c>
      <c r="Z81" s="83"/>
      <c r="AA81" s="85">
        <f>R81*C81/1000</f>
        <v>10159103.076</v>
      </c>
      <c r="AB81" s="83"/>
      <c r="AC81" s="85">
        <f>S81*J81/1000</f>
        <v>3306513.48048</v>
      </c>
      <c r="AD81" s="83"/>
      <c r="AE81" s="86">
        <f>E81*R81/1000</f>
        <v>10159103.076</v>
      </c>
      <c r="AF81" s="83"/>
      <c r="AG81" s="83">
        <f>F81*R81/1000</f>
        <v>0</v>
      </c>
      <c r="AH81" s="83"/>
      <c r="AI81" s="83"/>
      <c r="AJ81" s="85">
        <f>S81*K81/1000</f>
        <v>3306513.48048</v>
      </c>
      <c r="AK81" s="85"/>
      <c r="AL81" s="85">
        <f>S81*L81/1000</f>
        <v>0</v>
      </c>
      <c r="AM81" s="85"/>
    </row>
    <row r="82" ht="15" customHeight="1">
      <c r="A82" t="s" s="75">
        <v>136</v>
      </c>
      <c r="B82" s="76"/>
      <c r="C82" s="77">
        <v>10263628226</v>
      </c>
      <c r="D82" s="78">
        <v>717950</v>
      </c>
      <c r="E82" s="77">
        <f>IF(W82=0,C82,0)</f>
        <v>10263628226</v>
      </c>
      <c r="F82" s="77">
        <f>IF(W82=1,C82,0)</f>
        <v>0</v>
      </c>
      <c r="G82" s="78">
        <v>429097854</v>
      </c>
      <c r="H82" s="78">
        <v>46530800</v>
      </c>
      <c r="I82" s="78">
        <v>149744320</v>
      </c>
      <c r="J82" s="78">
        <f>G82+H82+I82</f>
        <v>625372974</v>
      </c>
      <c r="K82" s="78">
        <f>IF(W82=0,J82,0)</f>
        <v>625372974</v>
      </c>
      <c r="L82" s="77">
        <f>IF(W82=1,J82,0)</f>
        <v>0</v>
      </c>
      <c r="M82" s="78">
        <v>10889719150</v>
      </c>
      <c r="N82" s="50">
        <f>J82/M82</f>
        <v>0.057427833113584</v>
      </c>
      <c r="O82" s="79">
        <v>94.2572</v>
      </c>
      <c r="P82" s="79">
        <v>5.7428</v>
      </c>
      <c r="Q82" s="80"/>
      <c r="R82" s="81">
        <v>4.67</v>
      </c>
      <c r="S82" s="81">
        <v>4.67</v>
      </c>
      <c r="T82" s="81">
        <v>4.67</v>
      </c>
      <c r="U82" s="81">
        <v>4.67</v>
      </c>
      <c r="V82" s="82">
        <f>S82*N82+R82*(1-N82)</f>
        <v>4.67</v>
      </c>
      <c r="W82" s="83">
        <f>IF(R82=S82,0,1)</f>
        <v>0</v>
      </c>
      <c r="X82" s="84">
        <f>IF(R82&lt;14.76,C82,0)</f>
        <v>10263628226</v>
      </c>
      <c r="Y82" s="84">
        <f>IF(S82&lt;14.67,J82,0)</f>
        <v>625372974</v>
      </c>
      <c r="Z82" s="83"/>
      <c r="AA82" s="85">
        <f>R82*C82/1000</f>
        <v>47931143.81542</v>
      </c>
      <c r="AB82" s="83"/>
      <c r="AC82" s="85">
        <f>S82*J82/1000</f>
        <v>2920491.78858</v>
      </c>
      <c r="AD82" s="83"/>
      <c r="AE82" s="86">
        <f>E82*R82/1000</f>
        <v>47931143.81542</v>
      </c>
      <c r="AF82" s="83"/>
      <c r="AG82" s="83">
        <f>F82*R82/1000</f>
        <v>0</v>
      </c>
      <c r="AH82" s="83"/>
      <c r="AI82" s="83"/>
      <c r="AJ82" s="85">
        <f>S82*K82/1000</f>
        <v>2920491.78858</v>
      </c>
      <c r="AK82" s="85"/>
      <c r="AL82" s="85">
        <f>S82*L82/1000</f>
        <v>0</v>
      </c>
      <c r="AM82" s="85"/>
    </row>
    <row r="83" ht="15" customHeight="1">
      <c r="A83" t="s" s="75">
        <v>137</v>
      </c>
      <c r="B83" s="76"/>
      <c r="C83" s="77">
        <v>1177433983</v>
      </c>
      <c r="D83" s="78">
        <v>0</v>
      </c>
      <c r="E83" s="77">
        <f>IF(W83=0,C83,0)</f>
        <v>0</v>
      </c>
      <c r="F83" s="77">
        <f>IF(W83=1,C83,0)</f>
        <v>1177433983</v>
      </c>
      <c r="G83" s="78">
        <v>32775589</v>
      </c>
      <c r="H83" s="78">
        <v>35027794</v>
      </c>
      <c r="I83" s="78">
        <v>93994690</v>
      </c>
      <c r="J83" s="78">
        <f>G83+H83+I83</f>
        <v>161798073</v>
      </c>
      <c r="K83" s="78">
        <f>IF(W83=0,J83,0)</f>
        <v>0</v>
      </c>
      <c r="L83" s="77">
        <f>IF(W83=1,J83,0)</f>
        <v>161798073</v>
      </c>
      <c r="M83" s="78">
        <v>1339232056</v>
      </c>
      <c r="N83" s="50">
        <f>J83/M83</f>
        <v>0.120814068237925</v>
      </c>
      <c r="O83" s="79">
        <v>87.9186</v>
      </c>
      <c r="P83" s="79">
        <v>12.0814</v>
      </c>
      <c r="Q83" s="80"/>
      <c r="R83" s="81">
        <v>13.94</v>
      </c>
      <c r="S83" s="81">
        <v>25.64</v>
      </c>
      <c r="T83" s="81">
        <v>25.64</v>
      </c>
      <c r="U83" s="81">
        <v>25.64</v>
      </c>
      <c r="V83" s="82">
        <f>S83*N83+R83*(1-N83)</f>
        <v>15.3535245983837</v>
      </c>
      <c r="W83" s="83">
        <f>IF(R83=S83,0,1)</f>
        <v>1</v>
      </c>
      <c r="X83" s="84">
        <f>IF(R83&lt;14.76,C83,0)</f>
        <v>1177433983</v>
      </c>
      <c r="Y83" s="84">
        <f>IF(S83&lt;14.67,J83,0)</f>
        <v>0</v>
      </c>
      <c r="Z83" s="83"/>
      <c r="AA83" s="85">
        <f>R83*C83/1000</f>
        <v>16413429.72302</v>
      </c>
      <c r="AB83" s="83"/>
      <c r="AC83" s="85">
        <f>S83*J83/1000</f>
        <v>4148502.59172</v>
      </c>
      <c r="AD83" s="83"/>
      <c r="AE83" s="86">
        <f>E83*R83/1000</f>
        <v>0</v>
      </c>
      <c r="AF83" s="83"/>
      <c r="AG83" s="83">
        <f>F83*R83/1000</f>
        <v>16413429.72302</v>
      </c>
      <c r="AH83" s="83"/>
      <c r="AI83" s="83"/>
      <c r="AJ83" s="85">
        <f>S83*K83/1000</f>
        <v>0</v>
      </c>
      <c r="AK83" s="85"/>
      <c r="AL83" s="85">
        <f>S83*L83/1000</f>
        <v>4148502.59172</v>
      </c>
      <c r="AM83" s="85"/>
    </row>
    <row r="84" ht="15" customHeight="1">
      <c r="A84" t="s" s="75">
        <v>138</v>
      </c>
      <c r="B84" s="76"/>
      <c r="C84" s="77">
        <v>1341480398</v>
      </c>
      <c r="D84" s="78">
        <v>0</v>
      </c>
      <c r="E84" s="77">
        <f>IF(W84=0,C84,0)</f>
        <v>1341480398</v>
      </c>
      <c r="F84" s="77">
        <f>IF(W84=1,C84,0)</f>
        <v>0</v>
      </c>
      <c r="G84" s="78">
        <v>28100105</v>
      </c>
      <c r="H84" s="78">
        <v>24542500</v>
      </c>
      <c r="I84" s="78">
        <v>35849884</v>
      </c>
      <c r="J84" s="78">
        <f>G84+H84+I84</f>
        <v>88492489</v>
      </c>
      <c r="K84" s="78">
        <f>IF(W84=0,J84,0)</f>
        <v>88492489</v>
      </c>
      <c r="L84" s="77">
        <f>IF(W84=1,J84,0)</f>
        <v>0</v>
      </c>
      <c r="M84" s="78">
        <v>1429972887</v>
      </c>
      <c r="N84" s="50">
        <f>J84/M84</f>
        <v>0.0618840327704759</v>
      </c>
      <c r="O84" s="79">
        <v>93.8116</v>
      </c>
      <c r="P84" s="79">
        <v>6.1884</v>
      </c>
      <c r="Q84" s="80"/>
      <c r="R84" s="81">
        <v>14.36</v>
      </c>
      <c r="S84" s="81">
        <v>14.36</v>
      </c>
      <c r="T84" s="81">
        <v>14.36</v>
      </c>
      <c r="U84" s="81">
        <v>14.36</v>
      </c>
      <c r="V84" s="82">
        <f>S84*N84+R84*(1-N84)</f>
        <v>14.36</v>
      </c>
      <c r="W84" s="83">
        <f>IF(R84=S84,0,1)</f>
        <v>0</v>
      </c>
      <c r="X84" s="84">
        <f>IF(R84&lt;14.76,C84,0)</f>
        <v>1341480398</v>
      </c>
      <c r="Y84" s="84">
        <f>IF(S84&lt;14.67,J84,0)</f>
        <v>88492489</v>
      </c>
      <c r="Z84" s="83"/>
      <c r="AA84" s="85">
        <f>R84*C84/1000</f>
        <v>19263658.51528</v>
      </c>
      <c r="AB84" s="83"/>
      <c r="AC84" s="85">
        <f>S84*J84/1000</f>
        <v>1270752.14204</v>
      </c>
      <c r="AD84" s="83"/>
      <c r="AE84" s="86">
        <f>E84*R84/1000</f>
        <v>19263658.51528</v>
      </c>
      <c r="AF84" s="83"/>
      <c r="AG84" s="83">
        <f>F84*R84/1000</f>
        <v>0</v>
      </c>
      <c r="AH84" s="83"/>
      <c r="AI84" s="83"/>
      <c r="AJ84" s="85">
        <f>S84*K84/1000</f>
        <v>1270752.14204</v>
      </c>
      <c r="AK84" s="85"/>
      <c r="AL84" s="85">
        <f>S84*L84/1000</f>
        <v>0</v>
      </c>
      <c r="AM84" s="85"/>
    </row>
    <row r="85" ht="15" customHeight="1">
      <c r="A85" t="s" s="75">
        <v>139</v>
      </c>
      <c r="B85" s="76"/>
      <c r="C85" s="77">
        <v>2900952829</v>
      </c>
      <c r="D85" s="78">
        <v>0</v>
      </c>
      <c r="E85" s="77">
        <f>IF(W85=0,C85,0)</f>
        <v>2900952829</v>
      </c>
      <c r="F85" s="77">
        <f>IF(W85=1,C85,0)</f>
        <v>0</v>
      </c>
      <c r="G85" s="78">
        <v>18173749</v>
      </c>
      <c r="H85" s="78">
        <v>8153500</v>
      </c>
      <c r="I85" s="78">
        <v>62376900</v>
      </c>
      <c r="J85" s="78">
        <f>G85+H85+I85</f>
        <v>88704149</v>
      </c>
      <c r="K85" s="78">
        <f>IF(W85=0,J85,0)</f>
        <v>88704149</v>
      </c>
      <c r="L85" s="77">
        <f>IF(W85=1,J85,0)</f>
        <v>0</v>
      </c>
      <c r="M85" s="78">
        <v>2989656978</v>
      </c>
      <c r="N85" s="50">
        <f>J85/M85</f>
        <v>0.029670343337964</v>
      </c>
      <c r="O85" s="79">
        <v>97.033</v>
      </c>
      <c r="P85" s="79">
        <v>2.967</v>
      </c>
      <c r="Q85" s="80"/>
      <c r="R85" s="81">
        <v>12.19</v>
      </c>
      <c r="S85" s="81">
        <v>12.19</v>
      </c>
      <c r="T85" s="81">
        <v>12.19</v>
      </c>
      <c r="U85" s="81">
        <v>12.19</v>
      </c>
      <c r="V85" s="82">
        <f>S85*N85+R85*(1-N85)</f>
        <v>12.19</v>
      </c>
      <c r="W85" s="83">
        <f>IF(R85=S85,0,1)</f>
        <v>0</v>
      </c>
      <c r="X85" s="84">
        <f>IF(R85&lt;14.76,C85,0)</f>
        <v>2900952829</v>
      </c>
      <c r="Y85" s="84">
        <f>IF(S85&lt;14.67,J85,0)</f>
        <v>88704149</v>
      </c>
      <c r="Z85" s="83"/>
      <c r="AA85" s="85">
        <f>R85*C85/1000</f>
        <v>35362614.98551</v>
      </c>
      <c r="AB85" s="83"/>
      <c r="AC85" s="85">
        <f>S85*J85/1000</f>
        <v>1081303.57631</v>
      </c>
      <c r="AD85" s="83"/>
      <c r="AE85" s="86">
        <f>E85*R85/1000</f>
        <v>35362614.98551</v>
      </c>
      <c r="AF85" s="83"/>
      <c r="AG85" s="83">
        <f>F85*R85/1000</f>
        <v>0</v>
      </c>
      <c r="AH85" s="83"/>
      <c r="AI85" s="83"/>
      <c r="AJ85" s="85">
        <f>S85*K85/1000</f>
        <v>1081303.57631</v>
      </c>
      <c r="AK85" s="85"/>
      <c r="AL85" s="85">
        <f>S85*L85/1000</f>
        <v>0</v>
      </c>
      <c r="AM85" s="85"/>
    </row>
    <row r="86" ht="15" customHeight="1">
      <c r="A86" t="s" s="75">
        <v>140</v>
      </c>
      <c r="B86" s="76"/>
      <c r="C86" s="77">
        <v>4538626817</v>
      </c>
      <c r="D86" s="78">
        <v>0</v>
      </c>
      <c r="E86" s="77">
        <f>IF(W86=0,C86,0)</f>
        <v>4538626817</v>
      </c>
      <c r="F86" s="77">
        <f>IF(W86=1,C86,0)</f>
        <v>0</v>
      </c>
      <c r="G86" s="78">
        <v>220613926</v>
      </c>
      <c r="H86" s="78">
        <v>62913415</v>
      </c>
      <c r="I86" s="78">
        <v>118482844</v>
      </c>
      <c r="J86" s="78">
        <f>G86+H86+I86</f>
        <v>402010185</v>
      </c>
      <c r="K86" s="78">
        <f>IF(W86=0,J86,0)</f>
        <v>402010185</v>
      </c>
      <c r="L86" s="77">
        <f>IF(W86=1,J86,0)</f>
        <v>0</v>
      </c>
      <c r="M86" s="78">
        <v>4940637002</v>
      </c>
      <c r="N86" s="50">
        <f>J86/M86</f>
        <v>0.0813680877257859</v>
      </c>
      <c r="O86" s="79">
        <v>91.86320000000001</v>
      </c>
      <c r="P86" s="79">
        <v>8.136799999999999</v>
      </c>
      <c r="Q86" s="80"/>
      <c r="R86" s="81">
        <v>11.58</v>
      </c>
      <c r="S86" s="81">
        <v>11.58</v>
      </c>
      <c r="T86" s="81">
        <v>11.58</v>
      </c>
      <c r="U86" s="81">
        <v>11.58</v>
      </c>
      <c r="V86" s="82">
        <f>S86*N86+R86*(1-N86)</f>
        <v>11.58</v>
      </c>
      <c r="W86" s="83">
        <f>IF(R86=S86,0,1)</f>
        <v>0</v>
      </c>
      <c r="X86" s="84">
        <f>IF(R86&lt;14.76,C86,0)</f>
        <v>4538626817</v>
      </c>
      <c r="Y86" s="84">
        <f>IF(S86&lt;14.67,J86,0)</f>
        <v>402010185</v>
      </c>
      <c r="Z86" s="83"/>
      <c r="AA86" s="85">
        <f>R86*C86/1000</f>
        <v>52557298.54086</v>
      </c>
      <c r="AB86" s="83"/>
      <c r="AC86" s="85">
        <f>S86*J86/1000</f>
        <v>4655277.9423</v>
      </c>
      <c r="AD86" s="83"/>
      <c r="AE86" s="86">
        <f>E86*R86/1000</f>
        <v>52557298.54086</v>
      </c>
      <c r="AF86" s="83"/>
      <c r="AG86" s="83">
        <f>F86*R86/1000</f>
        <v>0</v>
      </c>
      <c r="AH86" s="83"/>
      <c r="AI86" s="83"/>
      <c r="AJ86" s="85">
        <f>S86*K86/1000</f>
        <v>4655277.9423</v>
      </c>
      <c r="AK86" s="85"/>
      <c r="AL86" s="85">
        <f>S86*L86/1000</f>
        <v>0</v>
      </c>
      <c r="AM86" s="85"/>
    </row>
    <row r="87" ht="15" customHeight="1">
      <c r="A87" t="s" s="75">
        <v>141</v>
      </c>
      <c r="B87" s="76"/>
      <c r="C87" s="77">
        <v>1350497432</v>
      </c>
      <c r="D87" s="78">
        <v>0</v>
      </c>
      <c r="E87" s="77">
        <f>IF(W87=0,C87,0)</f>
        <v>1350497432</v>
      </c>
      <c r="F87" s="77">
        <f>IF(W87=1,C87,0)</f>
        <v>0</v>
      </c>
      <c r="G87" s="78">
        <v>36420718</v>
      </c>
      <c r="H87" s="78">
        <v>29428500</v>
      </c>
      <c r="I87" s="78">
        <v>33003339</v>
      </c>
      <c r="J87" s="78">
        <f>G87+H87+I87</f>
        <v>98852557</v>
      </c>
      <c r="K87" s="78">
        <f>IF(W87=0,J87,0)</f>
        <v>98852557</v>
      </c>
      <c r="L87" s="77">
        <f>IF(W87=1,J87,0)</f>
        <v>0</v>
      </c>
      <c r="M87" s="78">
        <v>1449349989</v>
      </c>
      <c r="N87" s="50">
        <f>J87/M87</f>
        <v>0.06820475230293049</v>
      </c>
      <c r="O87" s="79">
        <v>93.1795</v>
      </c>
      <c r="P87" s="79">
        <v>6.8205</v>
      </c>
      <c r="Q87" s="80"/>
      <c r="R87" s="81">
        <v>10.16</v>
      </c>
      <c r="S87" s="81">
        <v>10.16</v>
      </c>
      <c r="T87" s="81">
        <v>10.16</v>
      </c>
      <c r="U87" s="81">
        <v>10.16</v>
      </c>
      <c r="V87" s="82">
        <f>S87*N87+R87*(1-N87)</f>
        <v>10.16</v>
      </c>
      <c r="W87" s="83">
        <f>IF(R87=S87,0,1)</f>
        <v>0</v>
      </c>
      <c r="X87" s="84">
        <f>IF(R87&lt;14.76,C87,0)</f>
        <v>1350497432</v>
      </c>
      <c r="Y87" s="84">
        <f>IF(S87&lt;14.67,J87,0)</f>
        <v>98852557</v>
      </c>
      <c r="Z87" s="83"/>
      <c r="AA87" s="85">
        <f>R87*C87/1000</f>
        <v>13721053.90912</v>
      </c>
      <c r="AB87" s="83"/>
      <c r="AC87" s="85">
        <f>S87*J87/1000</f>
        <v>1004341.97912</v>
      </c>
      <c r="AD87" s="83"/>
      <c r="AE87" s="86">
        <f>E87*R87/1000</f>
        <v>13721053.90912</v>
      </c>
      <c r="AF87" s="83"/>
      <c r="AG87" s="83">
        <f>F87*R87/1000</f>
        <v>0</v>
      </c>
      <c r="AH87" s="83"/>
      <c r="AI87" s="83"/>
      <c r="AJ87" s="85">
        <f>S87*K87/1000</f>
        <v>1004341.97912</v>
      </c>
      <c r="AK87" s="85"/>
      <c r="AL87" s="85">
        <f>S87*L87/1000</f>
        <v>0</v>
      </c>
      <c r="AM87" s="85"/>
    </row>
    <row r="88" ht="15" customHeight="1">
      <c r="A88" t="s" s="75">
        <v>142</v>
      </c>
      <c r="B88" s="76"/>
      <c r="C88" s="77">
        <v>705783270</v>
      </c>
      <c r="D88" s="78">
        <v>0</v>
      </c>
      <c r="E88" s="77">
        <f>IF(W88=0,C88,0)</f>
        <v>705783270</v>
      </c>
      <c r="F88" s="77">
        <f>IF(W88=1,C88,0)</f>
        <v>0</v>
      </c>
      <c r="G88" s="78">
        <v>5213633</v>
      </c>
      <c r="H88" s="78">
        <v>3956700</v>
      </c>
      <c r="I88" s="78">
        <v>38243793</v>
      </c>
      <c r="J88" s="78">
        <f>G88+H88+I88</f>
        <v>47414126</v>
      </c>
      <c r="K88" s="78">
        <f>IF(W88=0,J88,0)</f>
        <v>47414126</v>
      </c>
      <c r="L88" s="77">
        <f>IF(W88=1,J88,0)</f>
        <v>0</v>
      </c>
      <c r="M88" s="78">
        <v>753197396</v>
      </c>
      <c r="N88" s="50">
        <f>J88/M88</f>
        <v>0.0629504645817974</v>
      </c>
      <c r="O88" s="79">
        <v>93.705</v>
      </c>
      <c r="P88" s="79">
        <v>6.295</v>
      </c>
      <c r="Q88" s="80"/>
      <c r="R88" s="81">
        <v>14.97</v>
      </c>
      <c r="S88" s="81">
        <v>14.97</v>
      </c>
      <c r="T88" s="81">
        <v>14.97</v>
      </c>
      <c r="U88" s="81">
        <v>14.97</v>
      </c>
      <c r="V88" s="82">
        <f>S88*N88+R88*(1-N88)</f>
        <v>14.97</v>
      </c>
      <c r="W88" s="83">
        <f>IF(R88=S88,0,1)</f>
        <v>0</v>
      </c>
      <c r="X88" s="84">
        <f>IF(R88&lt;14.76,C88,0)</f>
        <v>0</v>
      </c>
      <c r="Y88" s="84">
        <f>IF(S88&lt;14.67,J88,0)</f>
        <v>0</v>
      </c>
      <c r="Z88" s="83"/>
      <c r="AA88" s="85">
        <f>R88*C88/1000</f>
        <v>10565575.5519</v>
      </c>
      <c r="AB88" s="83"/>
      <c r="AC88" s="85">
        <f>S88*J88/1000</f>
        <v>709789.4662199999</v>
      </c>
      <c r="AD88" s="83"/>
      <c r="AE88" s="86">
        <f>E88*R88/1000</f>
        <v>10565575.5519</v>
      </c>
      <c r="AF88" s="83"/>
      <c r="AG88" s="83">
        <f>F88*R88/1000</f>
        <v>0</v>
      </c>
      <c r="AH88" s="83"/>
      <c r="AI88" s="83"/>
      <c r="AJ88" s="85">
        <f>S88*K88/1000</f>
        <v>709789.4662199999</v>
      </c>
      <c r="AK88" s="85"/>
      <c r="AL88" s="85">
        <f>S88*L88/1000</f>
        <v>0</v>
      </c>
      <c r="AM88" s="85"/>
    </row>
    <row r="89" ht="15" customHeight="1">
      <c r="A89" t="s" s="75">
        <v>143</v>
      </c>
      <c r="B89" s="76"/>
      <c r="C89" s="77">
        <v>6109434439</v>
      </c>
      <c r="D89" s="78">
        <v>0</v>
      </c>
      <c r="E89" s="77">
        <f>IF(W89=0,C89,0)</f>
        <v>6109434439</v>
      </c>
      <c r="F89" s="77">
        <f>IF(W89=1,C89,0)</f>
        <v>0</v>
      </c>
      <c r="G89" s="78">
        <v>133527441</v>
      </c>
      <c r="H89" s="78">
        <v>2921100</v>
      </c>
      <c r="I89" s="78">
        <v>81335690</v>
      </c>
      <c r="J89" s="78">
        <f>G89+H89+I89</f>
        <v>217784231</v>
      </c>
      <c r="K89" s="78">
        <f>IF(W89=0,J89,0)</f>
        <v>217784231</v>
      </c>
      <c r="L89" s="77">
        <f>IF(W89=1,J89,0)</f>
        <v>0</v>
      </c>
      <c r="M89" s="78">
        <v>6327218670</v>
      </c>
      <c r="N89" s="50">
        <f>J89/M89</f>
        <v>0.0344202156363911</v>
      </c>
      <c r="O89" s="79">
        <v>96.55800000000001</v>
      </c>
      <c r="P89" s="79">
        <v>3.442</v>
      </c>
      <c r="Q89" s="80"/>
      <c r="R89" s="81">
        <v>10.69</v>
      </c>
      <c r="S89" s="81">
        <v>10.69</v>
      </c>
      <c r="T89" s="81">
        <v>10.69</v>
      </c>
      <c r="U89" s="81">
        <v>10.69</v>
      </c>
      <c r="V89" s="82">
        <f>S89*N89+R89*(1-N89)</f>
        <v>10.69</v>
      </c>
      <c r="W89" s="83">
        <f>IF(R89=S89,0,1)</f>
        <v>0</v>
      </c>
      <c r="X89" s="84">
        <f>IF(R89&lt;14.76,C89,0)</f>
        <v>6109434439</v>
      </c>
      <c r="Y89" s="84">
        <f>IF(S89&lt;14.67,J89,0)</f>
        <v>217784231</v>
      </c>
      <c r="Z89" s="83"/>
      <c r="AA89" s="85">
        <f>R89*C89/1000</f>
        <v>65309854.15291</v>
      </c>
      <c r="AB89" s="83"/>
      <c r="AC89" s="85">
        <f>S89*J89/1000</f>
        <v>2328113.42939</v>
      </c>
      <c r="AD89" s="83"/>
      <c r="AE89" s="86">
        <f>E89*R89/1000</f>
        <v>65309854.15291</v>
      </c>
      <c r="AF89" s="83"/>
      <c r="AG89" s="83">
        <f>F89*R89/1000</f>
        <v>0</v>
      </c>
      <c r="AH89" s="83"/>
      <c r="AI89" s="83"/>
      <c r="AJ89" s="85">
        <f>S89*K89/1000</f>
        <v>2328113.42939</v>
      </c>
      <c r="AK89" s="85"/>
      <c r="AL89" s="85">
        <f>S89*L89/1000</f>
        <v>0</v>
      </c>
      <c r="AM89" s="85"/>
    </row>
    <row r="90" ht="15" customHeight="1">
      <c r="A90" t="s" s="75">
        <v>144</v>
      </c>
      <c r="B90" s="76"/>
      <c r="C90" s="77">
        <v>2128208878</v>
      </c>
      <c r="D90" s="78">
        <v>0</v>
      </c>
      <c r="E90" s="77">
        <f>IF(W90=0,C90,0)</f>
        <v>2128208878</v>
      </c>
      <c r="F90" s="77">
        <f>IF(W90=1,C90,0)</f>
        <v>0</v>
      </c>
      <c r="G90" s="78">
        <v>124157872</v>
      </c>
      <c r="H90" s="78">
        <v>65591900</v>
      </c>
      <c r="I90" s="78">
        <v>51317920</v>
      </c>
      <c r="J90" s="78">
        <f>G90+H90+I90</f>
        <v>241067692</v>
      </c>
      <c r="K90" s="78">
        <f>IF(W90=0,J90,0)</f>
        <v>241067692</v>
      </c>
      <c r="L90" s="77">
        <f>IF(W90=1,J90,0)</f>
        <v>0</v>
      </c>
      <c r="M90" s="78">
        <v>2369276570</v>
      </c>
      <c r="N90" s="50">
        <f>J90/M90</f>
        <v>0.101747383590595</v>
      </c>
      <c r="O90" s="79">
        <v>89.8253</v>
      </c>
      <c r="P90" s="79">
        <v>10.1747</v>
      </c>
      <c r="Q90" s="80"/>
      <c r="R90" s="81">
        <v>14.45</v>
      </c>
      <c r="S90" s="81">
        <v>14.45</v>
      </c>
      <c r="T90" s="81">
        <v>14.45</v>
      </c>
      <c r="U90" s="81">
        <v>14.45</v>
      </c>
      <c r="V90" s="82">
        <f>S90*N90+R90*(1-N90)</f>
        <v>14.45</v>
      </c>
      <c r="W90" s="83">
        <f>IF(R90=S90,0,1)</f>
        <v>0</v>
      </c>
      <c r="X90" s="84">
        <f>IF(R90&lt;14.76,C90,0)</f>
        <v>2128208878</v>
      </c>
      <c r="Y90" s="84">
        <f>IF(S90&lt;14.67,J90,0)</f>
        <v>241067692</v>
      </c>
      <c r="Z90" s="83"/>
      <c r="AA90" s="85">
        <f>R90*C90/1000</f>
        <v>30752618.2871</v>
      </c>
      <c r="AB90" s="83"/>
      <c r="AC90" s="85">
        <f>S90*J90/1000</f>
        <v>3483428.1494</v>
      </c>
      <c r="AD90" s="83"/>
      <c r="AE90" s="86">
        <f>E90*R90/1000</f>
        <v>30752618.2871</v>
      </c>
      <c r="AF90" s="83"/>
      <c r="AG90" s="83">
        <f>F90*R90/1000</f>
        <v>0</v>
      </c>
      <c r="AH90" s="83"/>
      <c r="AI90" s="83"/>
      <c r="AJ90" s="85">
        <f>S90*K90/1000</f>
        <v>3483428.1494</v>
      </c>
      <c r="AK90" s="85"/>
      <c r="AL90" s="85">
        <f>S90*L90/1000</f>
        <v>0</v>
      </c>
      <c r="AM90" s="85"/>
    </row>
    <row r="91" ht="15" customHeight="1">
      <c r="A91" t="s" s="75">
        <v>145</v>
      </c>
      <c r="B91" s="76"/>
      <c r="C91" s="77">
        <v>292164885</v>
      </c>
      <c r="D91" s="78">
        <v>0</v>
      </c>
      <c r="E91" s="77">
        <f>IF(W91=0,C91,0)</f>
        <v>292164885</v>
      </c>
      <c r="F91" s="77">
        <f>IF(W91=1,C91,0)</f>
        <v>0</v>
      </c>
      <c r="G91" s="78">
        <v>15842853</v>
      </c>
      <c r="H91" s="78">
        <v>4303200</v>
      </c>
      <c r="I91" s="78">
        <v>16392948</v>
      </c>
      <c r="J91" s="78">
        <f>G91+H91+I91</f>
        <v>36539001</v>
      </c>
      <c r="K91" s="78">
        <f>IF(W91=0,J91,0)</f>
        <v>36539001</v>
      </c>
      <c r="L91" s="77">
        <f>IF(W91=1,J91,0)</f>
        <v>0</v>
      </c>
      <c r="M91" s="78">
        <v>328703886</v>
      </c>
      <c r="N91" s="50">
        <f>J91/M91</f>
        <v>0.11116084280184</v>
      </c>
      <c r="O91" s="79">
        <v>88.8839</v>
      </c>
      <c r="P91" s="79">
        <v>11.1161</v>
      </c>
      <c r="Q91" s="80"/>
      <c r="R91" s="81">
        <v>13.11</v>
      </c>
      <c r="S91" s="81">
        <v>13.11</v>
      </c>
      <c r="T91" s="81">
        <v>13.11</v>
      </c>
      <c r="U91" s="81">
        <v>13.11</v>
      </c>
      <c r="V91" s="82">
        <f>S91*N91+R91*(1-N91)</f>
        <v>13.11</v>
      </c>
      <c r="W91" s="83">
        <f>IF(R91=S91,0,1)</f>
        <v>0</v>
      </c>
      <c r="X91" s="84">
        <f>IF(R91&lt;14.76,C91,0)</f>
        <v>292164885</v>
      </c>
      <c r="Y91" s="84">
        <f>IF(S91&lt;14.67,J91,0)</f>
        <v>36539001</v>
      </c>
      <c r="Z91" s="83"/>
      <c r="AA91" s="85">
        <f>R91*C91/1000</f>
        <v>3830281.64235</v>
      </c>
      <c r="AB91" s="83"/>
      <c r="AC91" s="85">
        <f>S91*J91/1000</f>
        <v>479026.30311</v>
      </c>
      <c r="AD91" s="83"/>
      <c r="AE91" s="86">
        <f>E91*R91/1000</f>
        <v>3830281.64235</v>
      </c>
      <c r="AF91" s="83"/>
      <c r="AG91" s="83">
        <f>F91*R91/1000</f>
        <v>0</v>
      </c>
      <c r="AH91" s="83"/>
      <c r="AI91" s="83"/>
      <c r="AJ91" s="85">
        <f>S91*K91/1000</f>
        <v>479026.30311</v>
      </c>
      <c r="AK91" s="85"/>
      <c r="AL91" s="85">
        <f>S91*L91/1000</f>
        <v>0</v>
      </c>
      <c r="AM91" s="85"/>
    </row>
    <row r="92" ht="15" customHeight="1">
      <c r="A92" t="s" s="75">
        <v>146</v>
      </c>
      <c r="B92" s="76"/>
      <c r="C92" s="77">
        <v>2053239096</v>
      </c>
      <c r="D92" s="78">
        <v>0</v>
      </c>
      <c r="E92" s="77">
        <f>IF(W92=0,C92,0)</f>
        <v>2053239096</v>
      </c>
      <c r="F92" s="77">
        <f>IF(W92=1,C92,0)</f>
        <v>0</v>
      </c>
      <c r="G92" s="78">
        <v>203709904</v>
      </c>
      <c r="H92" s="78">
        <v>111949800</v>
      </c>
      <c r="I92" s="78">
        <v>83553900</v>
      </c>
      <c r="J92" s="78">
        <f>G92+H92+I92</f>
        <v>399213604</v>
      </c>
      <c r="K92" s="78">
        <f>IF(W92=0,J92,0)</f>
        <v>399213604</v>
      </c>
      <c r="L92" s="77">
        <f>IF(W92=1,J92,0)</f>
        <v>0</v>
      </c>
      <c r="M92" s="78">
        <v>2452452700</v>
      </c>
      <c r="N92" s="50">
        <f>J92/M92</f>
        <v>0.16278136740415</v>
      </c>
      <c r="O92" s="79">
        <v>83.72190000000001</v>
      </c>
      <c r="P92" s="79">
        <v>16.2781</v>
      </c>
      <c r="Q92" s="80"/>
      <c r="R92" s="81">
        <v>19.2</v>
      </c>
      <c r="S92" s="81">
        <v>19.2</v>
      </c>
      <c r="T92" s="81">
        <v>19.2</v>
      </c>
      <c r="U92" s="81">
        <v>19.2</v>
      </c>
      <c r="V92" s="82">
        <f>S92*N92+R92*(1-N92)</f>
        <v>19.2</v>
      </c>
      <c r="W92" s="83">
        <f>IF(R92=S92,0,1)</f>
        <v>0</v>
      </c>
      <c r="X92" s="84">
        <f>IF(R92&lt;14.76,C92,0)</f>
        <v>0</v>
      </c>
      <c r="Y92" s="84">
        <f>IF(S92&lt;14.67,J92,0)</f>
        <v>0</v>
      </c>
      <c r="Z92" s="83"/>
      <c r="AA92" s="85">
        <f>R92*C92/1000</f>
        <v>39422190.6432</v>
      </c>
      <c r="AB92" s="83"/>
      <c r="AC92" s="85">
        <f>S92*J92/1000</f>
        <v>7664901.1968</v>
      </c>
      <c r="AD92" s="83"/>
      <c r="AE92" s="86">
        <f>E92*R92/1000</f>
        <v>39422190.6432</v>
      </c>
      <c r="AF92" s="83"/>
      <c r="AG92" s="83">
        <f>F92*R92/1000</f>
        <v>0</v>
      </c>
      <c r="AH92" s="83"/>
      <c r="AI92" s="83"/>
      <c r="AJ92" s="85">
        <f>S92*K92/1000</f>
        <v>7664901.1968</v>
      </c>
      <c r="AK92" s="85"/>
      <c r="AL92" s="85">
        <f>S92*L92/1000</f>
        <v>0</v>
      </c>
      <c r="AM92" s="85"/>
    </row>
    <row r="93" ht="15" customHeight="1">
      <c r="A93" t="s" s="75">
        <v>147</v>
      </c>
      <c r="B93" s="76"/>
      <c r="C93" s="77">
        <v>4106582260</v>
      </c>
      <c r="D93" s="78">
        <v>0</v>
      </c>
      <c r="E93" s="77">
        <f>IF(W93=0,C93,0)</f>
        <v>4106582260</v>
      </c>
      <c r="F93" s="77">
        <f>IF(W93=1,C93,0)</f>
        <v>0</v>
      </c>
      <c r="G93" s="78">
        <v>81799250</v>
      </c>
      <c r="H93" s="78">
        <v>10647800</v>
      </c>
      <c r="I93" s="78">
        <v>40220270</v>
      </c>
      <c r="J93" s="78">
        <f>G93+H93+I93</f>
        <v>132667320</v>
      </c>
      <c r="K93" s="78">
        <f>IF(W93=0,J93,0)</f>
        <v>132667320</v>
      </c>
      <c r="L93" s="77">
        <f>IF(W93=1,J93,0)</f>
        <v>0</v>
      </c>
      <c r="M93" s="78">
        <v>4239249580</v>
      </c>
      <c r="N93" s="50">
        <f>J93/M93</f>
        <v>0.0312950010364806</v>
      </c>
      <c r="O93" s="79">
        <v>96.87050000000001</v>
      </c>
      <c r="P93" s="79">
        <v>3.1295</v>
      </c>
      <c r="Q93" s="80"/>
      <c r="R93" s="81">
        <v>7.24</v>
      </c>
      <c r="S93" s="81">
        <v>7.24</v>
      </c>
      <c r="T93" s="81">
        <v>7.24</v>
      </c>
      <c r="U93" s="81">
        <v>7.24</v>
      </c>
      <c r="V93" s="82">
        <f>S93*N93+R93*(1-N93)</f>
        <v>7.24</v>
      </c>
      <c r="W93" s="83">
        <f>IF(R93=S93,0,1)</f>
        <v>0</v>
      </c>
      <c r="X93" s="84">
        <f>IF(R93&lt;14.76,C93,0)</f>
        <v>4106582260</v>
      </c>
      <c r="Y93" s="84">
        <f>IF(S93&lt;14.67,J93,0)</f>
        <v>132667320</v>
      </c>
      <c r="Z93" s="83"/>
      <c r="AA93" s="85">
        <f>R93*C93/1000</f>
        <v>29731655.5624</v>
      </c>
      <c r="AB93" s="83"/>
      <c r="AC93" s="85">
        <f>S93*J93/1000</f>
        <v>960511.3968</v>
      </c>
      <c r="AD93" s="83"/>
      <c r="AE93" s="86">
        <f>E93*R93/1000</f>
        <v>29731655.5624</v>
      </c>
      <c r="AF93" s="83"/>
      <c r="AG93" s="83">
        <f>F93*R93/1000</f>
        <v>0</v>
      </c>
      <c r="AH93" s="83"/>
      <c r="AI93" s="83"/>
      <c r="AJ93" s="85">
        <f>S93*K93/1000</f>
        <v>960511.3968</v>
      </c>
      <c r="AK93" s="85"/>
      <c r="AL93" s="85">
        <f>S93*L93/1000</f>
        <v>0</v>
      </c>
      <c r="AM93" s="85"/>
    </row>
    <row r="94" ht="15" customHeight="1">
      <c r="A94" t="s" s="75">
        <v>148</v>
      </c>
      <c r="B94" s="76"/>
      <c r="C94" s="77">
        <v>1859041499</v>
      </c>
      <c r="D94" s="78">
        <v>0</v>
      </c>
      <c r="E94" s="77">
        <f>IF(W94=0,C94,0)</f>
        <v>1859041499</v>
      </c>
      <c r="F94" s="77">
        <f>IF(W94=1,C94,0)</f>
        <v>0</v>
      </c>
      <c r="G94" s="78">
        <v>123786291</v>
      </c>
      <c r="H94" s="78">
        <v>55905400</v>
      </c>
      <c r="I94" s="78">
        <v>77529366</v>
      </c>
      <c r="J94" s="78">
        <f>G94+H94+I94</f>
        <v>257221057</v>
      </c>
      <c r="K94" s="78">
        <f>IF(W94=0,J94,0)</f>
        <v>257221057</v>
      </c>
      <c r="L94" s="77">
        <f>IF(W94=1,J94,0)</f>
        <v>0</v>
      </c>
      <c r="M94" s="78">
        <v>2116262556</v>
      </c>
      <c r="N94" s="50">
        <f>J94/M94</f>
        <v>0.12154496438579</v>
      </c>
      <c r="O94" s="79">
        <v>87.8455</v>
      </c>
      <c r="P94" s="79">
        <v>12.1545</v>
      </c>
      <c r="Q94" s="80"/>
      <c r="R94" s="81">
        <v>14.65</v>
      </c>
      <c r="S94" s="81">
        <v>14.65</v>
      </c>
      <c r="T94" s="81">
        <v>14.65</v>
      </c>
      <c r="U94" s="81">
        <v>14.65</v>
      </c>
      <c r="V94" s="82">
        <f>S94*N94+R94*(1-N94)</f>
        <v>14.65</v>
      </c>
      <c r="W94" s="83">
        <f>IF(R94=S94,0,1)</f>
        <v>0</v>
      </c>
      <c r="X94" s="84">
        <f>IF(R94&lt;14.76,C94,0)</f>
        <v>1859041499</v>
      </c>
      <c r="Y94" s="84">
        <f>IF(S94&lt;14.67,J94,0)</f>
        <v>257221057</v>
      </c>
      <c r="Z94" s="83"/>
      <c r="AA94" s="85">
        <f>R94*C94/1000</f>
        <v>27234957.96035</v>
      </c>
      <c r="AB94" s="83"/>
      <c r="AC94" s="85">
        <f>S94*J94/1000</f>
        <v>3768288.48505</v>
      </c>
      <c r="AD94" s="83"/>
      <c r="AE94" s="86">
        <f>E94*R94/1000</f>
        <v>27234957.96035</v>
      </c>
      <c r="AF94" s="83"/>
      <c r="AG94" s="83">
        <f>F94*R94/1000</f>
        <v>0</v>
      </c>
      <c r="AH94" s="83"/>
      <c r="AI94" s="83"/>
      <c r="AJ94" s="85">
        <f>S94*K94/1000</f>
        <v>3768288.48505</v>
      </c>
      <c r="AK94" s="85"/>
      <c r="AL94" s="85">
        <f>S94*L94/1000</f>
        <v>0</v>
      </c>
      <c r="AM94" s="85"/>
    </row>
    <row r="95" ht="15" customHeight="1">
      <c r="A95" t="s" s="75">
        <v>149</v>
      </c>
      <c r="B95" s="76"/>
      <c r="C95" s="77">
        <v>4082817182</v>
      </c>
      <c r="D95" s="78">
        <v>0</v>
      </c>
      <c r="E95" s="77">
        <f>IF(W95=0,C95,0)</f>
        <v>0</v>
      </c>
      <c r="F95" s="77">
        <f>IF(W95=1,C95,0)</f>
        <v>4082817182</v>
      </c>
      <c r="G95" s="78">
        <v>272338918</v>
      </c>
      <c r="H95" s="78">
        <v>117894700</v>
      </c>
      <c r="I95" s="78">
        <v>101733316</v>
      </c>
      <c r="J95" s="78">
        <f>G95+H95+I95</f>
        <v>491966934</v>
      </c>
      <c r="K95" s="78">
        <f>IF(W95=0,J95,0)</f>
        <v>0</v>
      </c>
      <c r="L95" s="77">
        <f>IF(W95=1,J95,0)</f>
        <v>491966934</v>
      </c>
      <c r="M95" s="78">
        <v>4574784116</v>
      </c>
      <c r="N95" s="50">
        <f>J95/M95</f>
        <v>0.107538830582055</v>
      </c>
      <c r="O95" s="79">
        <v>89.2461</v>
      </c>
      <c r="P95" s="79">
        <v>10.7539</v>
      </c>
      <c r="Q95" s="80"/>
      <c r="R95" s="81">
        <v>14.59</v>
      </c>
      <c r="S95" s="81">
        <v>16.24</v>
      </c>
      <c r="T95" s="81">
        <v>16.24</v>
      </c>
      <c r="U95" s="81">
        <v>16.24</v>
      </c>
      <c r="V95" s="82">
        <f>S95*N95+R95*(1-N95)</f>
        <v>14.7674390704604</v>
      </c>
      <c r="W95" s="83">
        <f>IF(R95=S95,0,1)</f>
        <v>1</v>
      </c>
      <c r="X95" s="84">
        <f>IF(R95&lt;14.76,C95,0)</f>
        <v>4082817182</v>
      </c>
      <c r="Y95" s="84">
        <f>IF(S95&lt;14.67,J95,0)</f>
        <v>0</v>
      </c>
      <c r="Z95" s="83"/>
      <c r="AA95" s="85">
        <f>R95*C95/1000</f>
        <v>59568302.68538</v>
      </c>
      <c r="AB95" s="83"/>
      <c r="AC95" s="85">
        <f>S95*J95/1000</f>
        <v>7989543.00816</v>
      </c>
      <c r="AD95" s="83"/>
      <c r="AE95" s="86">
        <f>E95*R95/1000</f>
        <v>0</v>
      </c>
      <c r="AF95" s="83"/>
      <c r="AG95" s="83">
        <f>F95*R95/1000</f>
        <v>59568302.68538</v>
      </c>
      <c r="AH95" s="83"/>
      <c r="AI95" s="83"/>
      <c r="AJ95" s="85">
        <f>S95*K95/1000</f>
        <v>0</v>
      </c>
      <c r="AK95" s="85"/>
      <c r="AL95" s="85">
        <f>S95*L95/1000</f>
        <v>7989543.00816</v>
      </c>
      <c r="AM95" s="85"/>
    </row>
    <row r="96" ht="15" customHeight="1">
      <c r="A96" t="s" s="75">
        <v>150</v>
      </c>
      <c r="B96" s="76"/>
      <c r="C96" s="77">
        <v>11800249143</v>
      </c>
      <c r="D96" s="78">
        <v>0</v>
      </c>
      <c r="E96" s="77">
        <f>IF(W96=0,C96,0)</f>
        <v>11800249143</v>
      </c>
      <c r="F96" s="77">
        <f>IF(W96=1,C96,0)</f>
        <v>0</v>
      </c>
      <c r="G96" s="78">
        <v>605993921</v>
      </c>
      <c r="H96" s="78">
        <v>8141200</v>
      </c>
      <c r="I96" s="78">
        <v>260424039</v>
      </c>
      <c r="J96" s="78">
        <f>G96+H96+I96</f>
        <v>874559160</v>
      </c>
      <c r="K96" s="78">
        <f>IF(W96=0,J96,0)</f>
        <v>874559160</v>
      </c>
      <c r="L96" s="77">
        <f>IF(W96=1,J96,0)</f>
        <v>0</v>
      </c>
      <c r="M96" s="78">
        <v>12674808303</v>
      </c>
      <c r="N96" s="50">
        <f>J96/M96</f>
        <v>0.0689997938503733</v>
      </c>
      <c r="O96" s="79">
        <v>93.09999999999999</v>
      </c>
      <c r="P96" s="79">
        <v>6.9</v>
      </c>
      <c r="Q96" s="80"/>
      <c r="R96" s="81">
        <v>2.52</v>
      </c>
      <c r="S96" s="81">
        <v>2.52</v>
      </c>
      <c r="T96" s="81">
        <v>2.52</v>
      </c>
      <c r="U96" s="81">
        <v>2.52</v>
      </c>
      <c r="V96" s="82">
        <f>S96*N96+R96*(1-N96)</f>
        <v>2.52</v>
      </c>
      <c r="W96" s="83">
        <f>IF(R96=S96,0,1)</f>
        <v>0</v>
      </c>
      <c r="X96" s="84">
        <f>IF(R96&lt;14.76,C96,0)</f>
        <v>11800249143</v>
      </c>
      <c r="Y96" s="84">
        <f>IF(S96&lt;14.67,J96,0)</f>
        <v>874559160</v>
      </c>
      <c r="Z96" s="83"/>
      <c r="AA96" s="85">
        <f>R96*C96/1000</f>
        <v>29736627.84036</v>
      </c>
      <c r="AB96" s="83"/>
      <c r="AC96" s="85">
        <f>S96*J96/1000</f>
        <v>2203889.0832</v>
      </c>
      <c r="AD96" s="83"/>
      <c r="AE96" s="86">
        <f>E96*R96/1000</f>
        <v>29736627.84036</v>
      </c>
      <c r="AF96" s="83"/>
      <c r="AG96" s="83">
        <f>F96*R96/1000</f>
        <v>0</v>
      </c>
      <c r="AH96" s="83"/>
      <c r="AI96" s="83"/>
      <c r="AJ96" s="85">
        <f>S96*K96/1000</f>
        <v>2203889.0832</v>
      </c>
      <c r="AK96" s="85"/>
      <c r="AL96" s="85">
        <f>S96*L96/1000</f>
        <v>0</v>
      </c>
      <c r="AM96" s="85"/>
    </row>
    <row r="97" ht="15" customHeight="1">
      <c r="A97" t="s" s="75">
        <v>151</v>
      </c>
      <c r="B97" s="76"/>
      <c r="C97" s="77">
        <v>684242671</v>
      </c>
      <c r="D97" s="78">
        <v>0</v>
      </c>
      <c r="E97" s="77">
        <f>IF(W97=0,C97,0)</f>
        <v>684242671</v>
      </c>
      <c r="F97" s="77">
        <f>IF(W97=1,C97,0)</f>
        <v>0</v>
      </c>
      <c r="G97" s="78">
        <v>24874329</v>
      </c>
      <c r="H97" s="78">
        <v>0</v>
      </c>
      <c r="I97" s="78">
        <v>11486928</v>
      </c>
      <c r="J97" s="78">
        <f>G97+H97+I97</f>
        <v>36361257</v>
      </c>
      <c r="K97" s="78">
        <f>IF(W97=0,J97,0)</f>
        <v>36361257</v>
      </c>
      <c r="L97" s="77">
        <f>IF(W97=1,J97,0)</f>
        <v>0</v>
      </c>
      <c r="M97" s="78">
        <v>720603928</v>
      </c>
      <c r="N97" s="50">
        <f>J97/M97</f>
        <v>0.0504594210316322</v>
      </c>
      <c r="O97" s="79">
        <v>94.9541</v>
      </c>
      <c r="P97" s="79">
        <v>5.0459</v>
      </c>
      <c r="Q97" s="80"/>
      <c r="R97" s="81">
        <v>7</v>
      </c>
      <c r="S97" s="81">
        <v>7</v>
      </c>
      <c r="T97" s="81">
        <v>7</v>
      </c>
      <c r="U97" s="81">
        <v>7</v>
      </c>
      <c r="V97" s="82">
        <f>S97*N97+R97*(1-N97)</f>
        <v>7</v>
      </c>
      <c r="W97" s="83">
        <f>IF(R97=S97,0,1)</f>
        <v>0</v>
      </c>
      <c r="X97" s="84">
        <f>IF(R97&lt;14.76,C97,0)</f>
        <v>684242671</v>
      </c>
      <c r="Y97" s="84">
        <f>IF(S97&lt;14.67,J97,0)</f>
        <v>36361257</v>
      </c>
      <c r="Z97" s="83"/>
      <c r="AA97" s="85">
        <f>R97*C97/1000</f>
        <v>4789698.697</v>
      </c>
      <c r="AB97" s="83"/>
      <c r="AC97" s="85">
        <f>S97*J97/1000</f>
        <v>254528.799</v>
      </c>
      <c r="AD97" s="83"/>
      <c r="AE97" s="86">
        <f>E97*R97/1000</f>
        <v>4789698.697</v>
      </c>
      <c r="AF97" s="83"/>
      <c r="AG97" s="83">
        <f>F97*R97/1000</f>
        <v>0</v>
      </c>
      <c r="AH97" s="83"/>
      <c r="AI97" s="83"/>
      <c r="AJ97" s="85">
        <f>S97*K97/1000</f>
        <v>254528.799</v>
      </c>
      <c r="AK97" s="85"/>
      <c r="AL97" s="85">
        <f>S97*L97/1000</f>
        <v>0</v>
      </c>
      <c r="AM97" s="85"/>
    </row>
    <row r="98" ht="15" customHeight="1">
      <c r="A98" t="s" s="75">
        <v>152</v>
      </c>
      <c r="B98" s="76"/>
      <c r="C98" s="77">
        <v>156785160</v>
      </c>
      <c r="D98" s="78">
        <v>310600</v>
      </c>
      <c r="E98" s="77">
        <f>IF(W98=0,C98,0)</f>
        <v>0</v>
      </c>
      <c r="F98" s="77">
        <f>IF(W98=1,C98,0)</f>
        <v>156785160</v>
      </c>
      <c r="G98" s="78">
        <v>9141450</v>
      </c>
      <c r="H98" s="78">
        <v>464701440</v>
      </c>
      <c r="I98" s="78">
        <v>349623290</v>
      </c>
      <c r="J98" s="78">
        <f>G98+H98+I98</f>
        <v>823466180</v>
      </c>
      <c r="K98" s="78">
        <f>IF(W98=0,J98,0)</f>
        <v>0</v>
      </c>
      <c r="L98" s="77">
        <f>IF(W98=1,J98,0)</f>
        <v>823466180</v>
      </c>
      <c r="M98" s="78">
        <v>980561940</v>
      </c>
      <c r="N98" s="50">
        <f>J98/M98</f>
        <v>0.839790069763466</v>
      </c>
      <c r="O98" s="79">
        <v>16.021</v>
      </c>
      <c r="P98" s="79">
        <v>83.979</v>
      </c>
      <c r="Q98" s="80"/>
      <c r="R98" s="81">
        <v>8</v>
      </c>
      <c r="S98" s="81">
        <v>13.14</v>
      </c>
      <c r="T98" s="81">
        <v>13.14</v>
      </c>
      <c r="U98" s="81">
        <v>13.14</v>
      </c>
      <c r="V98" s="82">
        <f>S98*N98+R98*(1-N98)</f>
        <v>12.3165209585842</v>
      </c>
      <c r="W98" s="83">
        <f>IF(R98=S98,0,1)</f>
        <v>1</v>
      </c>
      <c r="X98" s="84">
        <f>IF(R98&lt;14.76,C98,0)</f>
        <v>156785160</v>
      </c>
      <c r="Y98" s="84">
        <f>IF(S98&lt;14.67,J98,0)</f>
        <v>823466180</v>
      </c>
      <c r="Z98" s="83"/>
      <c r="AA98" s="85">
        <f>R98*C98/1000</f>
        <v>1254281.28</v>
      </c>
      <c r="AB98" s="83"/>
      <c r="AC98" s="85">
        <f>S98*J98/1000</f>
        <v>10820345.6052</v>
      </c>
      <c r="AD98" s="83"/>
      <c r="AE98" s="86">
        <f>E98*R98/1000</f>
        <v>0</v>
      </c>
      <c r="AF98" s="83"/>
      <c r="AG98" s="83">
        <f>F98*R98/1000</f>
        <v>1254281.28</v>
      </c>
      <c r="AH98" s="83"/>
      <c r="AI98" s="83"/>
      <c r="AJ98" s="85">
        <f>S98*K98/1000</f>
        <v>0</v>
      </c>
      <c r="AK98" s="85"/>
      <c r="AL98" s="85">
        <f>S98*L98/1000</f>
        <v>10820345.6052</v>
      </c>
      <c r="AM98" s="85"/>
    </row>
    <row r="99" ht="15" customHeight="1">
      <c r="A99" t="s" s="75">
        <v>153</v>
      </c>
      <c r="B99" s="76"/>
      <c r="C99" s="77">
        <v>1069904842</v>
      </c>
      <c r="D99" s="78">
        <v>0</v>
      </c>
      <c r="E99" s="77">
        <f>IF(W99=0,C99,0)</f>
        <v>1069904842</v>
      </c>
      <c r="F99" s="77">
        <f>IF(W99=1,C99,0)</f>
        <v>0</v>
      </c>
      <c r="G99" s="78">
        <v>60290537</v>
      </c>
      <c r="H99" s="78">
        <v>16969585</v>
      </c>
      <c r="I99" s="78">
        <v>16509610</v>
      </c>
      <c r="J99" s="78">
        <f>G99+H99+I99</f>
        <v>93769732</v>
      </c>
      <c r="K99" s="78">
        <f>IF(W99=0,J99,0)</f>
        <v>93769732</v>
      </c>
      <c r="L99" s="77">
        <f>IF(W99=1,J99,0)</f>
        <v>0</v>
      </c>
      <c r="M99" s="78">
        <v>1163674574</v>
      </c>
      <c r="N99" s="50">
        <f>J99/M99</f>
        <v>0.0805807174059644</v>
      </c>
      <c r="O99" s="79">
        <v>91.9419</v>
      </c>
      <c r="P99" s="79">
        <v>8.0581</v>
      </c>
      <c r="Q99" s="80"/>
      <c r="R99" s="81">
        <v>13.88</v>
      </c>
      <c r="S99" s="81">
        <v>13.88</v>
      </c>
      <c r="T99" s="81">
        <v>13.88</v>
      </c>
      <c r="U99" s="81">
        <v>13.88</v>
      </c>
      <c r="V99" s="82">
        <f>S99*N99+R99*(1-N99)</f>
        <v>13.88</v>
      </c>
      <c r="W99" s="83">
        <f>IF(R99=S99,0,1)</f>
        <v>0</v>
      </c>
      <c r="X99" s="84">
        <f>IF(R99&lt;14.76,C99,0)</f>
        <v>1069904842</v>
      </c>
      <c r="Y99" s="84">
        <f>IF(S99&lt;14.67,J99,0)</f>
        <v>93769732</v>
      </c>
      <c r="Z99" s="83"/>
      <c r="AA99" s="85">
        <f>R99*C99/1000</f>
        <v>14850279.20696</v>
      </c>
      <c r="AB99" s="83"/>
      <c r="AC99" s="85">
        <f>S99*J99/1000</f>
        <v>1301523.88016</v>
      </c>
      <c r="AD99" s="83"/>
      <c r="AE99" s="86">
        <f>E99*R99/1000</f>
        <v>14850279.20696</v>
      </c>
      <c r="AF99" s="83"/>
      <c r="AG99" s="83">
        <f>F99*R99/1000</f>
        <v>0</v>
      </c>
      <c r="AH99" s="83"/>
      <c r="AI99" s="83"/>
      <c r="AJ99" s="85">
        <f>S99*K99/1000</f>
        <v>1301523.88016</v>
      </c>
      <c r="AK99" s="85"/>
      <c r="AL99" s="85">
        <f>S99*L99/1000</f>
        <v>0</v>
      </c>
      <c r="AM99" s="85"/>
    </row>
    <row r="100" ht="15" customHeight="1">
      <c r="A100" t="s" s="75">
        <v>154</v>
      </c>
      <c r="B100" s="76"/>
      <c r="C100" s="77">
        <v>5471993242</v>
      </c>
      <c r="D100" s="78">
        <v>0</v>
      </c>
      <c r="E100" s="77">
        <f>IF(W100=0,C100,0)</f>
        <v>0</v>
      </c>
      <c r="F100" s="77">
        <f>IF(W100=1,C100,0)</f>
        <v>5471993242</v>
      </c>
      <c r="G100" s="78">
        <v>766921381</v>
      </c>
      <c r="H100" s="78">
        <v>715209600</v>
      </c>
      <c r="I100" s="78">
        <v>565598700</v>
      </c>
      <c r="J100" s="78">
        <f>G100+H100+I100</f>
        <v>2047729681</v>
      </c>
      <c r="K100" s="78">
        <f>IF(W100=0,J100,0)</f>
        <v>0</v>
      </c>
      <c r="L100" s="77">
        <f>IF(W100=1,J100,0)</f>
        <v>2047729681</v>
      </c>
      <c r="M100" s="78">
        <v>7519722923</v>
      </c>
      <c r="N100" s="50">
        <f>J100/M100</f>
        <v>0.272314512378743</v>
      </c>
      <c r="O100" s="79">
        <v>72.7685</v>
      </c>
      <c r="P100" s="79">
        <v>27.2315</v>
      </c>
      <c r="Q100" s="80"/>
      <c r="R100" s="81">
        <v>11.78</v>
      </c>
      <c r="S100" s="81">
        <v>25.36</v>
      </c>
      <c r="T100" s="81">
        <v>25.36</v>
      </c>
      <c r="U100" s="81">
        <v>25.36</v>
      </c>
      <c r="V100" s="82">
        <f>S100*N100+R100*(1-N100)</f>
        <v>15.4780310781033</v>
      </c>
      <c r="W100" s="83">
        <f>IF(R100=S100,0,1)</f>
        <v>1</v>
      </c>
      <c r="X100" s="84">
        <f>IF(R100&lt;14.76,C100,0)</f>
        <v>5471993242</v>
      </c>
      <c r="Y100" s="84">
        <f>IF(S100&lt;14.67,J100,0)</f>
        <v>0</v>
      </c>
      <c r="Z100" s="83"/>
      <c r="AA100" s="85">
        <f>R100*C100/1000</f>
        <v>64460080.39076</v>
      </c>
      <c r="AB100" s="83"/>
      <c r="AC100" s="85">
        <f>S100*J100/1000</f>
        <v>51930424.71016</v>
      </c>
      <c r="AD100" s="83"/>
      <c r="AE100" s="86">
        <f>E100*R100/1000</f>
        <v>0</v>
      </c>
      <c r="AF100" s="83"/>
      <c r="AG100" s="83">
        <f>F100*R100/1000</f>
        <v>64460080.39076</v>
      </c>
      <c r="AH100" s="83"/>
      <c r="AI100" s="83"/>
      <c r="AJ100" s="85">
        <f>S100*K100/1000</f>
        <v>0</v>
      </c>
      <c r="AK100" s="85"/>
      <c r="AL100" s="85">
        <f>S100*L100/1000</f>
        <v>51930424.71016</v>
      </c>
      <c r="AM100" s="85"/>
    </row>
    <row r="101" ht="15" customHeight="1">
      <c r="A101" t="s" s="75">
        <v>155</v>
      </c>
      <c r="B101" s="76"/>
      <c r="C101" s="77">
        <v>2501382209</v>
      </c>
      <c r="D101" s="78">
        <v>0</v>
      </c>
      <c r="E101" s="77">
        <f>IF(W101=0,C101,0)</f>
        <v>0</v>
      </c>
      <c r="F101" s="77">
        <f>IF(W101=1,C101,0)</f>
        <v>2501382209</v>
      </c>
      <c r="G101" s="78">
        <v>281489909</v>
      </c>
      <c r="H101" s="78">
        <v>35841380</v>
      </c>
      <c r="I101" s="78">
        <v>81886937</v>
      </c>
      <c r="J101" s="78">
        <f>G101+H101+I101</f>
        <v>399218226</v>
      </c>
      <c r="K101" s="78">
        <f>IF(W101=0,J101,0)</f>
        <v>0</v>
      </c>
      <c r="L101" s="77">
        <f>IF(W101=1,J101,0)</f>
        <v>399218226</v>
      </c>
      <c r="M101" s="78">
        <v>2900600435</v>
      </c>
      <c r="N101" s="50">
        <f>J101/M101</f>
        <v>0.13763296081144</v>
      </c>
      <c r="O101" s="79">
        <v>86.2367</v>
      </c>
      <c r="P101" s="79">
        <v>13.7633</v>
      </c>
      <c r="Q101" s="80"/>
      <c r="R101" s="81">
        <v>9.949999999999999</v>
      </c>
      <c r="S101" s="81">
        <v>19.78</v>
      </c>
      <c r="T101" s="81">
        <v>19.78</v>
      </c>
      <c r="U101" s="81">
        <v>19.78</v>
      </c>
      <c r="V101" s="82">
        <f>S101*N101+R101*(1-N101)</f>
        <v>11.3029320047765</v>
      </c>
      <c r="W101" s="83">
        <f>IF(R101=S101,0,1)</f>
        <v>1</v>
      </c>
      <c r="X101" s="84">
        <f>IF(R101&lt;14.76,C101,0)</f>
        <v>2501382209</v>
      </c>
      <c r="Y101" s="84">
        <f>IF(S101&lt;14.67,J101,0)</f>
        <v>0</v>
      </c>
      <c r="Z101" s="83"/>
      <c r="AA101" s="85">
        <f>R101*C101/1000</f>
        <v>24888752.97955</v>
      </c>
      <c r="AB101" s="83"/>
      <c r="AC101" s="85">
        <f>S101*J101/1000</f>
        <v>7896536.51028</v>
      </c>
      <c r="AD101" s="83"/>
      <c r="AE101" s="86">
        <f>E101*R101/1000</f>
        <v>0</v>
      </c>
      <c r="AF101" s="83"/>
      <c r="AG101" s="83">
        <f>F101*R101/1000</f>
        <v>24888752.97955</v>
      </c>
      <c r="AH101" s="83"/>
      <c r="AI101" s="83"/>
      <c r="AJ101" s="85">
        <f>S101*K101/1000</f>
        <v>0</v>
      </c>
      <c r="AK101" s="85"/>
      <c r="AL101" s="85">
        <f>S101*L101/1000</f>
        <v>7896536.51028</v>
      </c>
      <c r="AM101" s="85"/>
    </row>
    <row r="102" ht="15" customHeight="1">
      <c r="A102" t="s" s="75">
        <v>156</v>
      </c>
      <c r="B102" s="76"/>
      <c r="C102" s="77">
        <v>7044931749</v>
      </c>
      <c r="D102" s="78">
        <v>0</v>
      </c>
      <c r="E102" s="77">
        <f>IF(W102=0,C102,0)</f>
        <v>0</v>
      </c>
      <c r="F102" s="77">
        <f>IF(W102=1,C102,0)</f>
        <v>7044931749</v>
      </c>
      <c r="G102" s="78">
        <v>776602834</v>
      </c>
      <c r="H102" s="78">
        <v>444473600</v>
      </c>
      <c r="I102" s="78">
        <v>343114610</v>
      </c>
      <c r="J102" s="78">
        <f>G102+H102+I102</f>
        <v>1564191044</v>
      </c>
      <c r="K102" s="78">
        <f>IF(W102=0,J102,0)</f>
        <v>0</v>
      </c>
      <c r="L102" s="77">
        <f>IF(W102=1,J102,0)</f>
        <v>1564191044</v>
      </c>
      <c r="M102" s="78">
        <v>8609122793</v>
      </c>
      <c r="N102" s="50">
        <f>J102/M102</f>
        <v>0.181689944679594</v>
      </c>
      <c r="O102" s="79">
        <v>81.831</v>
      </c>
      <c r="P102" s="79">
        <v>18.169</v>
      </c>
      <c r="Q102" s="80"/>
      <c r="R102" s="81">
        <v>12.27</v>
      </c>
      <c r="S102" s="81">
        <v>25.76</v>
      </c>
      <c r="T102" s="81">
        <v>25.76</v>
      </c>
      <c r="U102" s="81">
        <v>25.76</v>
      </c>
      <c r="V102" s="82">
        <f>S102*N102+R102*(1-N102)</f>
        <v>14.7209973537277</v>
      </c>
      <c r="W102" s="83">
        <f>IF(R102=S102,0,1)</f>
        <v>1</v>
      </c>
      <c r="X102" s="84">
        <f>IF(R102&lt;14.76,C102,0)</f>
        <v>7044931749</v>
      </c>
      <c r="Y102" s="84">
        <f>IF(S102&lt;14.67,J102,0)</f>
        <v>0</v>
      </c>
      <c r="Z102" s="83"/>
      <c r="AA102" s="85">
        <f>R102*C102/1000</f>
        <v>86441312.56023</v>
      </c>
      <c r="AB102" s="83"/>
      <c r="AC102" s="85">
        <f>S102*J102/1000</f>
        <v>40293561.29344</v>
      </c>
      <c r="AD102" s="83"/>
      <c r="AE102" s="86">
        <f>E102*R102/1000</f>
        <v>0</v>
      </c>
      <c r="AF102" s="83"/>
      <c r="AG102" s="83">
        <f>F102*R102/1000</f>
        <v>86441312.56023</v>
      </c>
      <c r="AH102" s="83"/>
      <c r="AI102" s="83"/>
      <c r="AJ102" s="85">
        <f>S102*K102/1000</f>
        <v>0</v>
      </c>
      <c r="AK102" s="85"/>
      <c r="AL102" s="85">
        <f>S102*L102/1000</f>
        <v>40293561.29344</v>
      </c>
      <c r="AM102" s="85"/>
    </row>
    <row r="103" ht="15" customHeight="1">
      <c r="A103" t="s" s="75">
        <v>157</v>
      </c>
      <c r="B103" s="76"/>
      <c r="C103" s="77">
        <v>15985752782</v>
      </c>
      <c r="D103" s="78">
        <v>4047900</v>
      </c>
      <c r="E103" s="77">
        <f>IF(W103=0,C103,0)</f>
        <v>15985752782</v>
      </c>
      <c r="F103" s="77">
        <f>IF(W103=1,C103,0)</f>
        <v>0</v>
      </c>
      <c r="G103" s="78">
        <v>787964126</v>
      </c>
      <c r="H103" s="78">
        <v>107516400</v>
      </c>
      <c r="I103" s="78">
        <v>338255500</v>
      </c>
      <c r="J103" s="78">
        <f>G103+H103+I103</f>
        <v>1233736026</v>
      </c>
      <c r="K103" s="78">
        <f>IF(W103=0,J103,0)</f>
        <v>1233736026</v>
      </c>
      <c r="L103" s="77">
        <f>IF(W103=1,J103,0)</f>
        <v>0</v>
      </c>
      <c r="M103" s="78">
        <v>17223536708</v>
      </c>
      <c r="N103" s="50">
        <f>J103/M103</f>
        <v>0.0716308181598355</v>
      </c>
      <c r="O103" s="79">
        <v>92.8369</v>
      </c>
      <c r="P103" s="79">
        <v>7.1631</v>
      </c>
      <c r="Q103" s="80"/>
      <c r="R103" s="81">
        <v>6.92</v>
      </c>
      <c r="S103" s="81">
        <v>6.92</v>
      </c>
      <c r="T103" s="81">
        <v>6.92</v>
      </c>
      <c r="U103" s="81">
        <v>6.92</v>
      </c>
      <c r="V103" s="82">
        <f>S103*N103+R103*(1-N103)</f>
        <v>6.92</v>
      </c>
      <c r="W103" s="83">
        <f>IF(R103=S103,0,1)</f>
        <v>0</v>
      </c>
      <c r="X103" s="84">
        <f>IF(R103&lt;14.76,C103,0)</f>
        <v>15985752782</v>
      </c>
      <c r="Y103" s="84">
        <f>IF(S103&lt;14.67,J103,0)</f>
        <v>1233736026</v>
      </c>
      <c r="Z103" s="83"/>
      <c r="AA103" s="85">
        <f>R103*C103/1000</f>
        <v>110621409.25144</v>
      </c>
      <c r="AB103" s="83"/>
      <c r="AC103" s="85">
        <f>S103*J103/1000</f>
        <v>8537453.29992</v>
      </c>
      <c r="AD103" s="83"/>
      <c r="AE103" s="86">
        <f>E103*R103/1000</f>
        <v>110621409.25144</v>
      </c>
      <c r="AF103" s="83"/>
      <c r="AG103" s="83">
        <f>F103*R103/1000</f>
        <v>0</v>
      </c>
      <c r="AH103" s="83"/>
      <c r="AI103" s="83"/>
      <c r="AJ103" s="85">
        <f>S103*K103/1000</f>
        <v>8537453.29992</v>
      </c>
      <c r="AK103" s="85"/>
      <c r="AL103" s="85">
        <f>S103*L103/1000</f>
        <v>0</v>
      </c>
      <c r="AM103" s="85"/>
    </row>
    <row r="104" ht="15" customHeight="1">
      <c r="A104" t="s" s="75">
        <v>158</v>
      </c>
      <c r="B104" s="76"/>
      <c r="C104" s="77">
        <v>3159262299</v>
      </c>
      <c r="D104" s="78">
        <v>0</v>
      </c>
      <c r="E104" s="77">
        <f>IF(W104=0,C104,0)</f>
        <v>3159262299</v>
      </c>
      <c r="F104" s="77">
        <f>IF(W104=1,C104,0)</f>
        <v>0</v>
      </c>
      <c r="G104" s="78">
        <v>331376850</v>
      </c>
      <c r="H104" s="78">
        <v>192196012</v>
      </c>
      <c r="I104" s="78">
        <v>240177060</v>
      </c>
      <c r="J104" s="78">
        <f>G104+H104+I104</f>
        <v>763749922</v>
      </c>
      <c r="K104" s="78">
        <f>IF(W104=0,J104,0)</f>
        <v>763749922</v>
      </c>
      <c r="L104" s="77">
        <f>IF(W104=1,J104,0)</f>
        <v>0</v>
      </c>
      <c r="M104" s="78">
        <v>3923012221</v>
      </c>
      <c r="N104" s="50">
        <f>J104/M104</f>
        <v>0.194684563538096</v>
      </c>
      <c r="O104" s="79">
        <v>80.53149999999999</v>
      </c>
      <c r="P104" s="79">
        <v>19.4685</v>
      </c>
      <c r="Q104" s="80"/>
      <c r="R104" s="81">
        <v>16.02</v>
      </c>
      <c r="S104" s="81">
        <v>16.02</v>
      </c>
      <c r="T104" s="81">
        <v>16.02</v>
      </c>
      <c r="U104" s="81">
        <v>16.02</v>
      </c>
      <c r="V104" s="82">
        <f>S104*N104+R104*(1-N104)</f>
        <v>16.02</v>
      </c>
      <c r="W104" s="83">
        <f>IF(R104=S104,0,1)</f>
        <v>0</v>
      </c>
      <c r="X104" s="84">
        <f>IF(R104&lt;14.76,C104,0)</f>
        <v>0</v>
      </c>
      <c r="Y104" s="84">
        <f>IF(S104&lt;14.67,J104,0)</f>
        <v>0</v>
      </c>
      <c r="Z104" s="83"/>
      <c r="AA104" s="85">
        <f>R104*C104/1000</f>
        <v>50611382.02998</v>
      </c>
      <c r="AB104" s="83"/>
      <c r="AC104" s="85">
        <f>S104*J104/1000</f>
        <v>12235273.75044</v>
      </c>
      <c r="AD104" s="83"/>
      <c r="AE104" s="86">
        <f>E104*R104/1000</f>
        <v>50611382.02998</v>
      </c>
      <c r="AF104" s="83"/>
      <c r="AG104" s="83">
        <f>F104*R104/1000</f>
        <v>0</v>
      </c>
      <c r="AH104" s="83"/>
      <c r="AI104" s="83"/>
      <c r="AJ104" s="85">
        <f>S104*K104/1000</f>
        <v>12235273.75044</v>
      </c>
      <c r="AK104" s="85"/>
      <c r="AL104" s="85">
        <f>S104*L104/1000</f>
        <v>0</v>
      </c>
      <c r="AM104" s="85"/>
    </row>
    <row r="105" ht="15" customHeight="1">
      <c r="A105" t="s" s="75">
        <v>159</v>
      </c>
      <c r="B105" s="76"/>
      <c r="C105" s="77">
        <v>71095017</v>
      </c>
      <c r="D105" s="78">
        <v>0</v>
      </c>
      <c r="E105" s="77">
        <f>IF(W105=0,C105,0)</f>
        <v>0</v>
      </c>
      <c r="F105" s="77">
        <f>IF(W105=1,C105,0)</f>
        <v>71095017</v>
      </c>
      <c r="G105" s="78">
        <v>1233621</v>
      </c>
      <c r="H105" s="78">
        <v>97017901</v>
      </c>
      <c r="I105" s="78">
        <v>12467622</v>
      </c>
      <c r="J105" s="78">
        <f>G105+H105+I105</f>
        <v>110719144</v>
      </c>
      <c r="K105" s="78">
        <f>IF(W105=0,J105,0)</f>
        <v>0</v>
      </c>
      <c r="L105" s="77">
        <f>IF(W105=1,J105,0)</f>
        <v>110719144</v>
      </c>
      <c r="M105" s="78">
        <v>181814161</v>
      </c>
      <c r="N105" s="50">
        <f>J105/M105</f>
        <v>0.608968759039622</v>
      </c>
      <c r="O105" s="79">
        <v>39.1031</v>
      </c>
      <c r="P105" s="79">
        <v>60.8969</v>
      </c>
      <c r="Q105" s="80"/>
      <c r="R105" s="81">
        <v>8.460000000000001</v>
      </c>
      <c r="S105" s="81">
        <v>20.44</v>
      </c>
      <c r="T105" s="81">
        <v>20.44</v>
      </c>
      <c r="U105" s="81">
        <v>20.44</v>
      </c>
      <c r="V105" s="82">
        <f>S105*N105+R105*(1-N105)</f>
        <v>15.7554457332947</v>
      </c>
      <c r="W105" s="83">
        <f>IF(R105=S105,0,1)</f>
        <v>1</v>
      </c>
      <c r="X105" s="84">
        <f>IF(R105&lt;14.76,C105,0)</f>
        <v>71095017</v>
      </c>
      <c r="Y105" s="84">
        <f>IF(S105&lt;14.67,J105,0)</f>
        <v>0</v>
      </c>
      <c r="Z105" s="83"/>
      <c r="AA105" s="85">
        <f>R105*C105/1000</f>
        <v>601463.84382</v>
      </c>
      <c r="AB105" s="83"/>
      <c r="AC105" s="85">
        <f>S105*J105/1000</f>
        <v>2263099.30336</v>
      </c>
      <c r="AD105" s="83"/>
      <c r="AE105" s="86">
        <f>E105*R105/1000</f>
        <v>0</v>
      </c>
      <c r="AF105" s="83"/>
      <c r="AG105" s="83">
        <f>F105*R105/1000</f>
        <v>601463.84382</v>
      </c>
      <c r="AH105" s="83"/>
      <c r="AI105" s="83"/>
      <c r="AJ105" s="85">
        <f>S105*K105/1000</f>
        <v>0</v>
      </c>
      <c r="AK105" s="85"/>
      <c r="AL105" s="85">
        <f>S105*L105/1000</f>
        <v>2263099.30336</v>
      </c>
      <c r="AM105" s="85"/>
    </row>
    <row r="106" ht="15" customHeight="1">
      <c r="A106" t="s" s="75">
        <v>160</v>
      </c>
      <c r="B106" s="76"/>
      <c r="C106" s="77">
        <v>3068336692</v>
      </c>
      <c r="D106" s="78">
        <v>0</v>
      </c>
      <c r="E106" s="77">
        <f>IF(W106=0,C106,0)</f>
        <v>0</v>
      </c>
      <c r="F106" s="77">
        <f>IF(W106=1,C106,0)</f>
        <v>3068336692</v>
      </c>
      <c r="G106" s="78">
        <v>576878608</v>
      </c>
      <c r="H106" s="78">
        <v>78434400</v>
      </c>
      <c r="I106" s="78">
        <v>133339760</v>
      </c>
      <c r="J106" s="78">
        <f>G106+H106+I106</f>
        <v>788652768</v>
      </c>
      <c r="K106" s="78">
        <f>IF(W106=0,J106,0)</f>
        <v>0</v>
      </c>
      <c r="L106" s="77">
        <f>IF(W106=1,J106,0)</f>
        <v>788652768</v>
      </c>
      <c r="M106" s="78">
        <v>3856989460</v>
      </c>
      <c r="N106" s="50">
        <f>J106/M106</f>
        <v>0.204473664286342</v>
      </c>
      <c r="O106" s="79">
        <v>79.5526</v>
      </c>
      <c r="P106" s="79">
        <v>20.4474</v>
      </c>
      <c r="Q106" s="80"/>
      <c r="R106" s="81">
        <v>14.21</v>
      </c>
      <c r="S106" s="81">
        <v>18.37</v>
      </c>
      <c r="T106" s="81">
        <v>18.37</v>
      </c>
      <c r="U106" s="81">
        <v>18.37</v>
      </c>
      <c r="V106" s="82">
        <f>S106*N106+R106*(1-N106)</f>
        <v>15.0606104434312</v>
      </c>
      <c r="W106" s="83">
        <f>IF(R106=S106,0,1)</f>
        <v>1</v>
      </c>
      <c r="X106" s="84">
        <f>IF(R106&lt;14.76,C106,0)</f>
        <v>3068336692</v>
      </c>
      <c r="Y106" s="84">
        <f>IF(S106&lt;14.67,J106,0)</f>
        <v>0</v>
      </c>
      <c r="Z106" s="83"/>
      <c r="AA106" s="85">
        <f>R106*C106/1000</f>
        <v>43601064.39332</v>
      </c>
      <c r="AB106" s="83"/>
      <c r="AC106" s="85">
        <f>S106*J106/1000</f>
        <v>14487551.34816</v>
      </c>
      <c r="AD106" s="83"/>
      <c r="AE106" s="86">
        <f>E106*R106/1000</f>
        <v>0</v>
      </c>
      <c r="AF106" s="83"/>
      <c r="AG106" s="83">
        <f>F106*R106/1000</f>
        <v>43601064.39332</v>
      </c>
      <c r="AH106" s="83"/>
      <c r="AI106" s="83"/>
      <c r="AJ106" s="85">
        <f>S106*K106/1000</f>
        <v>0</v>
      </c>
      <c r="AK106" s="85"/>
      <c r="AL106" s="85">
        <f>S106*L106/1000</f>
        <v>14487551.34816</v>
      </c>
      <c r="AM106" s="85"/>
    </row>
    <row r="107" ht="15" customHeight="1">
      <c r="A107" t="s" s="75">
        <v>161</v>
      </c>
      <c r="B107" s="76"/>
      <c r="C107" s="77">
        <v>10262225206</v>
      </c>
      <c r="D107" s="78">
        <v>0</v>
      </c>
      <c r="E107" s="77">
        <f>IF(W107=0,C107,0)</f>
        <v>0</v>
      </c>
      <c r="F107" s="77">
        <f>IF(W107=1,C107,0)</f>
        <v>10262225206</v>
      </c>
      <c r="G107" s="78">
        <v>1831021864</v>
      </c>
      <c r="H107" s="78">
        <v>415589940</v>
      </c>
      <c r="I107" s="78">
        <v>451488630</v>
      </c>
      <c r="J107" s="78">
        <f>G107+H107+I107</f>
        <v>2698100434</v>
      </c>
      <c r="K107" s="78">
        <f>IF(W107=0,J107,0)</f>
        <v>0</v>
      </c>
      <c r="L107" s="77">
        <f>IF(W107=1,J107,0)</f>
        <v>2698100434</v>
      </c>
      <c r="M107" s="78">
        <v>12960325640</v>
      </c>
      <c r="N107" s="50">
        <f>J107/M107</f>
        <v>0.208181531000482</v>
      </c>
      <c r="O107" s="79">
        <v>79.1818</v>
      </c>
      <c r="P107" s="79">
        <v>20.8182</v>
      </c>
      <c r="Q107" s="80"/>
      <c r="R107" s="81">
        <v>13.09</v>
      </c>
      <c r="S107" s="81">
        <v>27.27</v>
      </c>
      <c r="T107" s="81">
        <v>27.27</v>
      </c>
      <c r="U107" s="81">
        <v>27.27</v>
      </c>
      <c r="V107" s="82">
        <f>S107*N107+R107*(1-N107)</f>
        <v>16.0420141095868</v>
      </c>
      <c r="W107" s="83">
        <f>IF(R107=S107,0,1)</f>
        <v>1</v>
      </c>
      <c r="X107" s="84">
        <f>IF(R107&lt;14.76,C107,0)</f>
        <v>10262225206</v>
      </c>
      <c r="Y107" s="84">
        <f>IF(S107&lt;14.67,J107,0)</f>
        <v>0</v>
      </c>
      <c r="Z107" s="83"/>
      <c r="AA107" s="85">
        <f>R107*C107/1000</f>
        <v>134332527.94654</v>
      </c>
      <c r="AB107" s="83"/>
      <c r="AC107" s="85">
        <f>S107*J107/1000</f>
        <v>73577198.83518</v>
      </c>
      <c r="AD107" s="83"/>
      <c r="AE107" s="86">
        <f>E107*R107/1000</f>
        <v>0</v>
      </c>
      <c r="AF107" s="83"/>
      <c r="AG107" s="83">
        <f>F107*R107/1000</f>
        <v>134332527.94654</v>
      </c>
      <c r="AH107" s="83"/>
      <c r="AI107" s="83"/>
      <c r="AJ107" s="85">
        <f>S107*K107/1000</f>
        <v>0</v>
      </c>
      <c r="AK107" s="85"/>
      <c r="AL107" s="85">
        <f>S107*L107/1000</f>
        <v>73577198.83518</v>
      </c>
      <c r="AM107" s="85"/>
    </row>
    <row r="108" ht="15" customHeight="1">
      <c r="A108" t="s" s="75">
        <v>162</v>
      </c>
      <c r="B108" s="76"/>
      <c r="C108" s="77">
        <v>5876670670</v>
      </c>
      <c r="D108" s="78">
        <v>0</v>
      </c>
      <c r="E108" s="77">
        <f>IF(W108=0,C108,0)</f>
        <v>5876670670</v>
      </c>
      <c r="F108" s="77">
        <f>IF(W108=1,C108,0)</f>
        <v>0</v>
      </c>
      <c r="G108" s="78">
        <v>471504398</v>
      </c>
      <c r="H108" s="78">
        <v>657052300</v>
      </c>
      <c r="I108" s="78">
        <v>230354400</v>
      </c>
      <c r="J108" s="78">
        <f>G108+H108+I108</f>
        <v>1358911098</v>
      </c>
      <c r="K108" s="78">
        <f>IF(W108=0,J108,0)</f>
        <v>1358911098</v>
      </c>
      <c r="L108" s="77">
        <f>IF(W108=1,J108,0)</f>
        <v>0</v>
      </c>
      <c r="M108" s="78">
        <v>7235581768</v>
      </c>
      <c r="N108" s="50">
        <f>J108/M108</f>
        <v>0.187809514365507</v>
      </c>
      <c r="O108" s="79">
        <v>81.21899999999999</v>
      </c>
      <c r="P108" s="79">
        <v>18.781</v>
      </c>
      <c r="Q108" s="80"/>
      <c r="R108" s="81">
        <v>12.58</v>
      </c>
      <c r="S108" s="81">
        <v>12.58</v>
      </c>
      <c r="T108" s="81">
        <v>12.58</v>
      </c>
      <c r="U108" s="81">
        <v>12.58</v>
      </c>
      <c r="V108" s="82">
        <f>S108*N108+R108*(1-N108)</f>
        <v>12.58</v>
      </c>
      <c r="W108" s="83">
        <f>IF(R108=S108,0,1)</f>
        <v>0</v>
      </c>
      <c r="X108" s="84">
        <f>IF(R108&lt;14.76,C108,0)</f>
        <v>5876670670</v>
      </c>
      <c r="Y108" s="84">
        <f>IF(S108&lt;14.67,J108,0)</f>
        <v>1358911098</v>
      </c>
      <c r="Z108" s="83"/>
      <c r="AA108" s="85">
        <f>R108*C108/1000</f>
        <v>73928517.02860001</v>
      </c>
      <c r="AB108" s="83"/>
      <c r="AC108" s="85">
        <f>S108*J108/1000</f>
        <v>17095101.61284</v>
      </c>
      <c r="AD108" s="83"/>
      <c r="AE108" s="86">
        <f>E108*R108/1000</f>
        <v>73928517.02860001</v>
      </c>
      <c r="AF108" s="83"/>
      <c r="AG108" s="83">
        <f>F108*R108/1000</f>
        <v>0</v>
      </c>
      <c r="AH108" s="83"/>
      <c r="AI108" s="83"/>
      <c r="AJ108" s="85">
        <f>S108*K108/1000</f>
        <v>17095101.61284</v>
      </c>
      <c r="AK108" s="85"/>
      <c r="AL108" s="85">
        <f>S108*L108/1000</f>
        <v>0</v>
      </c>
      <c r="AM108" s="85"/>
    </row>
    <row r="109" ht="15" customHeight="1">
      <c r="A109" t="s" s="75">
        <v>163</v>
      </c>
      <c r="B109" s="76"/>
      <c r="C109" s="77">
        <v>1606017218</v>
      </c>
      <c r="D109" s="78">
        <v>0</v>
      </c>
      <c r="E109" s="77">
        <f>IF(W109=0,C109,0)</f>
        <v>0</v>
      </c>
      <c r="F109" s="77">
        <f>IF(W109=1,C109,0)</f>
        <v>1606017218</v>
      </c>
      <c r="G109" s="78">
        <v>80815347</v>
      </c>
      <c r="H109" s="78">
        <v>267334855</v>
      </c>
      <c r="I109" s="78">
        <v>88178840</v>
      </c>
      <c r="J109" s="78">
        <f>G109+H109+I109</f>
        <v>436329042</v>
      </c>
      <c r="K109" s="78">
        <f>IF(W109=0,J109,0)</f>
        <v>0</v>
      </c>
      <c r="L109" s="77">
        <f>IF(W109=1,J109,0)</f>
        <v>436329042</v>
      </c>
      <c r="M109" s="78">
        <v>2042346260</v>
      </c>
      <c r="N109" s="50">
        <f>J109/M109</f>
        <v>0.213641070833895</v>
      </c>
      <c r="O109" s="79">
        <v>78.63590000000001</v>
      </c>
      <c r="P109" s="79">
        <v>21.3641</v>
      </c>
      <c r="Q109" s="80"/>
      <c r="R109" s="81">
        <v>10.71</v>
      </c>
      <c r="S109" s="81">
        <v>20.38</v>
      </c>
      <c r="T109" s="81">
        <v>20.38</v>
      </c>
      <c r="U109" s="81">
        <v>20.38</v>
      </c>
      <c r="V109" s="82">
        <f>S109*N109+R109*(1-N109)</f>
        <v>12.7759091549638</v>
      </c>
      <c r="W109" s="83">
        <f>IF(R109=S109,0,1)</f>
        <v>1</v>
      </c>
      <c r="X109" s="84">
        <f>IF(R109&lt;14.76,C109,0)</f>
        <v>1606017218</v>
      </c>
      <c r="Y109" s="84">
        <f>IF(S109&lt;14.67,J109,0)</f>
        <v>0</v>
      </c>
      <c r="Z109" s="83"/>
      <c r="AA109" s="85">
        <f>R109*C109/1000</f>
        <v>17200444.40478</v>
      </c>
      <c r="AB109" s="83"/>
      <c r="AC109" s="85">
        <f>S109*J109/1000</f>
        <v>8892385.87596</v>
      </c>
      <c r="AD109" s="83"/>
      <c r="AE109" s="86">
        <f>E109*R109/1000</f>
        <v>0</v>
      </c>
      <c r="AF109" s="83"/>
      <c r="AG109" s="83">
        <f>F109*R109/1000</f>
        <v>17200444.40478</v>
      </c>
      <c r="AH109" s="83"/>
      <c r="AI109" s="83"/>
      <c r="AJ109" s="85">
        <f>S109*K109/1000</f>
        <v>0</v>
      </c>
      <c r="AK109" s="85"/>
      <c r="AL109" s="85">
        <f>S109*L109/1000</f>
        <v>8892385.87596</v>
      </c>
      <c r="AM109" s="85"/>
    </row>
    <row r="110" ht="15" customHeight="1">
      <c r="A110" t="s" s="75">
        <v>164</v>
      </c>
      <c r="B110" s="76"/>
      <c r="C110" s="77">
        <v>1621892966</v>
      </c>
      <c r="D110" s="78">
        <v>0</v>
      </c>
      <c r="E110" s="77">
        <f>IF(W110=0,C110,0)</f>
        <v>1621892966</v>
      </c>
      <c r="F110" s="77">
        <f>IF(W110=1,C110,0)</f>
        <v>0</v>
      </c>
      <c r="G110" s="78">
        <v>150541334</v>
      </c>
      <c r="H110" s="78">
        <v>75159200</v>
      </c>
      <c r="I110" s="78">
        <v>106761040</v>
      </c>
      <c r="J110" s="78">
        <f>G110+H110+I110</f>
        <v>332461574</v>
      </c>
      <c r="K110" s="78">
        <f>IF(W110=0,J110,0)</f>
        <v>332461574</v>
      </c>
      <c r="L110" s="77">
        <f>IF(W110=1,J110,0)</f>
        <v>0</v>
      </c>
      <c r="M110" s="78">
        <v>1954354540</v>
      </c>
      <c r="N110" s="50">
        <f>J110/M110</f>
        <v>0.170113235441917</v>
      </c>
      <c r="O110" s="79">
        <v>82.98869999999999</v>
      </c>
      <c r="P110" s="79">
        <v>17.0113</v>
      </c>
      <c r="Q110" s="80"/>
      <c r="R110" s="81">
        <v>16.13</v>
      </c>
      <c r="S110" s="81">
        <v>16.13</v>
      </c>
      <c r="T110" s="81">
        <v>16.13</v>
      </c>
      <c r="U110" s="81">
        <v>16.13</v>
      </c>
      <c r="V110" s="82">
        <f>S110*N110+R110*(1-N110)</f>
        <v>16.13</v>
      </c>
      <c r="W110" s="83">
        <f>IF(R110=S110,0,1)</f>
        <v>0</v>
      </c>
      <c r="X110" s="84">
        <f>IF(R110&lt;14.76,C110,0)</f>
        <v>0</v>
      </c>
      <c r="Y110" s="84">
        <f>IF(S110&lt;14.67,J110,0)</f>
        <v>0</v>
      </c>
      <c r="Z110" s="83"/>
      <c r="AA110" s="85">
        <f>R110*C110/1000</f>
        <v>26161133.54158</v>
      </c>
      <c r="AB110" s="83"/>
      <c r="AC110" s="85">
        <f>S110*J110/1000</f>
        <v>5362605.18862</v>
      </c>
      <c r="AD110" s="83"/>
      <c r="AE110" s="86">
        <f>E110*R110/1000</f>
        <v>26161133.54158</v>
      </c>
      <c r="AF110" s="83"/>
      <c r="AG110" s="83">
        <f>F110*R110/1000</f>
        <v>0</v>
      </c>
      <c r="AH110" s="83"/>
      <c r="AI110" s="83"/>
      <c r="AJ110" s="85">
        <f>S110*K110/1000</f>
        <v>5362605.18862</v>
      </c>
      <c r="AK110" s="85"/>
      <c r="AL110" s="85">
        <f>S110*L110/1000</f>
        <v>0</v>
      </c>
      <c r="AM110" s="85"/>
    </row>
    <row r="111" ht="15" customHeight="1">
      <c r="A111" t="s" s="75">
        <v>165</v>
      </c>
      <c r="B111" s="76"/>
      <c r="C111" s="77">
        <v>922507225</v>
      </c>
      <c r="D111" s="78">
        <v>0</v>
      </c>
      <c r="E111" s="77">
        <f>IF(W111=0,C111,0)</f>
        <v>922507225</v>
      </c>
      <c r="F111" s="77">
        <f>IF(W111=1,C111,0)</f>
        <v>0</v>
      </c>
      <c r="G111" s="78">
        <v>9525628</v>
      </c>
      <c r="H111" s="78">
        <v>234400</v>
      </c>
      <c r="I111" s="78">
        <v>7861035</v>
      </c>
      <c r="J111" s="78">
        <f>G111+H111+I111</f>
        <v>17621063</v>
      </c>
      <c r="K111" s="78">
        <f>IF(W111=0,J111,0)</f>
        <v>17621063</v>
      </c>
      <c r="L111" s="77">
        <f>IF(W111=1,J111,0)</f>
        <v>0</v>
      </c>
      <c r="M111" s="78">
        <v>940128288</v>
      </c>
      <c r="N111" s="50">
        <f>J111/M111</f>
        <v>0.0187432536866713</v>
      </c>
      <c r="O111" s="79">
        <v>98.12569999999999</v>
      </c>
      <c r="P111" s="79">
        <v>1.8743</v>
      </c>
      <c r="Q111" s="80"/>
      <c r="R111" s="81">
        <v>6.1</v>
      </c>
      <c r="S111" s="81">
        <v>6.1</v>
      </c>
      <c r="T111" s="81">
        <v>6.1</v>
      </c>
      <c r="U111" s="81">
        <v>6.1</v>
      </c>
      <c r="V111" s="82">
        <f>S111*N111+R111*(1-N111)</f>
        <v>6.1</v>
      </c>
      <c r="W111" s="83">
        <f>IF(R111=S111,0,1)</f>
        <v>0</v>
      </c>
      <c r="X111" s="84">
        <f>IF(R111&lt;14.76,C111,0)</f>
        <v>922507225</v>
      </c>
      <c r="Y111" s="84">
        <f>IF(S111&lt;14.67,J111,0)</f>
        <v>17621063</v>
      </c>
      <c r="Z111" s="83"/>
      <c r="AA111" s="85">
        <f>R111*C111/1000</f>
        <v>5627294.0725</v>
      </c>
      <c r="AB111" s="83"/>
      <c r="AC111" s="85">
        <f>S111*J111/1000</f>
        <v>107488.4843</v>
      </c>
      <c r="AD111" s="83"/>
      <c r="AE111" s="86">
        <f>E111*R111/1000</f>
        <v>5627294.0725</v>
      </c>
      <c r="AF111" s="83"/>
      <c r="AG111" s="83">
        <f>F111*R111/1000</f>
        <v>0</v>
      </c>
      <c r="AH111" s="83"/>
      <c r="AI111" s="83"/>
      <c r="AJ111" s="85">
        <f>S111*K111/1000</f>
        <v>107488.4843</v>
      </c>
      <c r="AK111" s="85"/>
      <c r="AL111" s="85">
        <f>S111*L111/1000</f>
        <v>0</v>
      </c>
      <c r="AM111" s="85"/>
    </row>
    <row r="112" ht="15" customHeight="1">
      <c r="A112" t="s" s="75">
        <v>166</v>
      </c>
      <c r="B112" s="76"/>
      <c r="C112" s="77">
        <v>1647217804</v>
      </c>
      <c r="D112" s="78">
        <v>0</v>
      </c>
      <c r="E112" s="77">
        <f>IF(W112=0,C112,0)</f>
        <v>1647217804</v>
      </c>
      <c r="F112" s="77">
        <f>IF(W112=1,C112,0)</f>
        <v>0</v>
      </c>
      <c r="G112" s="78">
        <v>58218589</v>
      </c>
      <c r="H112" s="78">
        <v>85195900</v>
      </c>
      <c r="I112" s="78">
        <v>24604188</v>
      </c>
      <c r="J112" s="78">
        <f>G112+H112+I112</f>
        <v>168018677</v>
      </c>
      <c r="K112" s="78">
        <f>IF(W112=0,J112,0)</f>
        <v>168018677</v>
      </c>
      <c r="L112" s="77">
        <f>IF(W112=1,J112,0)</f>
        <v>0</v>
      </c>
      <c r="M112" s="78">
        <v>1815236481</v>
      </c>
      <c r="N112" s="50">
        <f>J112/M112</f>
        <v>0.09256021392179151</v>
      </c>
      <c r="O112" s="79">
        <v>90.744</v>
      </c>
      <c r="P112" s="79">
        <v>9.256</v>
      </c>
      <c r="Q112" s="80"/>
      <c r="R112" s="81">
        <v>12.98</v>
      </c>
      <c r="S112" s="81">
        <v>12.98</v>
      </c>
      <c r="T112" s="81">
        <v>12.98</v>
      </c>
      <c r="U112" s="81">
        <v>12.98</v>
      </c>
      <c r="V112" s="82">
        <f>S112*N112+R112*(1-N112)</f>
        <v>12.98</v>
      </c>
      <c r="W112" s="83">
        <f>IF(R112=S112,0,1)</f>
        <v>0</v>
      </c>
      <c r="X112" s="84">
        <f>IF(R112&lt;14.76,C112,0)</f>
        <v>1647217804</v>
      </c>
      <c r="Y112" s="84">
        <f>IF(S112&lt;14.67,J112,0)</f>
        <v>168018677</v>
      </c>
      <c r="Z112" s="83"/>
      <c r="AA112" s="85">
        <f>R112*C112/1000</f>
        <v>21380887.09592</v>
      </c>
      <c r="AB112" s="83"/>
      <c r="AC112" s="85">
        <f>S112*J112/1000</f>
        <v>2180882.42746</v>
      </c>
      <c r="AD112" s="83"/>
      <c r="AE112" s="86">
        <f>E112*R112/1000</f>
        <v>21380887.09592</v>
      </c>
      <c r="AF112" s="83"/>
      <c r="AG112" s="83">
        <f>F112*R112/1000</f>
        <v>0</v>
      </c>
      <c r="AH112" s="83"/>
      <c r="AI112" s="83"/>
      <c r="AJ112" s="85">
        <f>S112*K112/1000</f>
        <v>2180882.42746</v>
      </c>
      <c r="AK112" s="85"/>
      <c r="AL112" s="85">
        <f>S112*L112/1000</f>
        <v>0</v>
      </c>
      <c r="AM112" s="85"/>
    </row>
    <row r="113" ht="15" customHeight="1">
      <c r="A113" t="s" s="75">
        <v>167</v>
      </c>
      <c r="B113" s="76"/>
      <c r="C113" s="77">
        <v>146149754</v>
      </c>
      <c r="D113" s="78">
        <v>0</v>
      </c>
      <c r="E113" s="77">
        <f>IF(W113=0,C113,0)</f>
        <v>146149754</v>
      </c>
      <c r="F113" s="77">
        <f>IF(W113=1,C113,0)</f>
        <v>0</v>
      </c>
      <c r="G113" s="78">
        <v>12475869</v>
      </c>
      <c r="H113" s="78">
        <v>17488587</v>
      </c>
      <c r="I113" s="78">
        <v>10129310</v>
      </c>
      <c r="J113" s="78">
        <f>G113+H113+I113</f>
        <v>40093766</v>
      </c>
      <c r="K113" s="78">
        <f>IF(W113=0,J113,0)</f>
        <v>40093766</v>
      </c>
      <c r="L113" s="77">
        <f>IF(W113=1,J113,0)</f>
        <v>0</v>
      </c>
      <c r="M113" s="78">
        <v>186243520</v>
      </c>
      <c r="N113" s="50">
        <f>J113/M113</f>
        <v>0.215276032154031</v>
      </c>
      <c r="O113" s="79">
        <v>78.47239999999999</v>
      </c>
      <c r="P113" s="79">
        <v>21.5276</v>
      </c>
      <c r="Q113" s="80"/>
      <c r="R113" s="81">
        <v>16.91</v>
      </c>
      <c r="S113" s="81">
        <v>16.91</v>
      </c>
      <c r="T113" s="81">
        <v>16.91</v>
      </c>
      <c r="U113" s="81">
        <v>16.91</v>
      </c>
      <c r="V113" s="82">
        <f>S113*N113+R113*(1-N113)</f>
        <v>16.91</v>
      </c>
      <c r="W113" s="83">
        <f>IF(R113=S113,0,1)</f>
        <v>0</v>
      </c>
      <c r="X113" s="84">
        <f>IF(R113&lt;14.76,C113,0)</f>
        <v>0</v>
      </c>
      <c r="Y113" s="84">
        <f>IF(S113&lt;14.67,J113,0)</f>
        <v>0</v>
      </c>
      <c r="Z113" s="83"/>
      <c r="AA113" s="85">
        <f>R113*C113/1000</f>
        <v>2471392.34014</v>
      </c>
      <c r="AB113" s="83"/>
      <c r="AC113" s="85">
        <f>S113*J113/1000</f>
        <v>677985.58306</v>
      </c>
      <c r="AD113" s="83"/>
      <c r="AE113" s="86">
        <f>E113*R113/1000</f>
        <v>2471392.34014</v>
      </c>
      <c r="AF113" s="83"/>
      <c r="AG113" s="83">
        <f>F113*R113/1000</f>
        <v>0</v>
      </c>
      <c r="AH113" s="83"/>
      <c r="AI113" s="83"/>
      <c r="AJ113" s="85">
        <f>S113*K113/1000</f>
        <v>677985.58306</v>
      </c>
      <c r="AK113" s="85"/>
      <c r="AL113" s="85">
        <f>S113*L113/1000</f>
        <v>0</v>
      </c>
      <c r="AM113" s="85"/>
    </row>
    <row r="114" ht="15" customHeight="1">
      <c r="A114" t="s" s="75">
        <v>168</v>
      </c>
      <c r="B114" s="76"/>
      <c r="C114" s="77">
        <v>8423201338</v>
      </c>
      <c r="D114" s="78">
        <v>0</v>
      </c>
      <c r="E114" s="77">
        <f>IF(W114=0,C114,0)</f>
        <v>0</v>
      </c>
      <c r="F114" s="77">
        <f>IF(W114=1,C114,0)</f>
        <v>8423201338</v>
      </c>
      <c r="G114" s="78">
        <v>433267072</v>
      </c>
      <c r="H114" s="78">
        <v>199147090</v>
      </c>
      <c r="I114" s="78">
        <v>171333830</v>
      </c>
      <c r="J114" s="78">
        <f>G114+H114+I114</f>
        <v>803747992</v>
      </c>
      <c r="K114" s="78">
        <f>IF(W114=0,J114,0)</f>
        <v>0</v>
      </c>
      <c r="L114" s="77">
        <f>IF(W114=1,J114,0)</f>
        <v>803747992</v>
      </c>
      <c r="M114" s="78">
        <v>9226949330</v>
      </c>
      <c r="N114" s="50">
        <f>J114/M114</f>
        <v>0.08710874669992361</v>
      </c>
      <c r="O114" s="79">
        <v>91.2891</v>
      </c>
      <c r="P114" s="79">
        <v>8.710900000000001</v>
      </c>
      <c r="Q114" s="80"/>
      <c r="R114" s="81">
        <v>10.59</v>
      </c>
      <c r="S114" s="81">
        <v>10.94</v>
      </c>
      <c r="T114" s="81">
        <v>10.94</v>
      </c>
      <c r="U114" s="81">
        <v>10.94</v>
      </c>
      <c r="V114" s="82">
        <f>S114*N114+R114*(1-N114)</f>
        <v>10.620488061345</v>
      </c>
      <c r="W114" s="83">
        <f>IF(R114=S114,0,1)</f>
        <v>1</v>
      </c>
      <c r="X114" s="84">
        <f>IF(R114&lt;14.76,C114,0)</f>
        <v>8423201338</v>
      </c>
      <c r="Y114" s="84">
        <f>IF(S114&lt;14.67,J114,0)</f>
        <v>803747992</v>
      </c>
      <c r="Z114" s="83"/>
      <c r="AA114" s="85">
        <f>R114*C114/1000</f>
        <v>89201702.16942</v>
      </c>
      <c r="AB114" s="83"/>
      <c r="AC114" s="85">
        <f>S114*J114/1000</f>
        <v>8793003.03248</v>
      </c>
      <c r="AD114" s="83"/>
      <c r="AE114" s="86">
        <f>E114*R114/1000</f>
        <v>0</v>
      </c>
      <c r="AF114" s="83"/>
      <c r="AG114" s="83">
        <f>F114*R114/1000</f>
        <v>89201702.16942</v>
      </c>
      <c r="AH114" s="83"/>
      <c r="AI114" s="83"/>
      <c r="AJ114" s="85">
        <f>S114*K114/1000</f>
        <v>0</v>
      </c>
      <c r="AK114" s="85"/>
      <c r="AL114" s="85">
        <f>S114*L114/1000</f>
        <v>8793003.03248</v>
      </c>
      <c r="AM114" s="85"/>
    </row>
    <row r="115" ht="15" customHeight="1">
      <c r="A115" t="s" s="75">
        <v>169</v>
      </c>
      <c r="B115" s="76"/>
      <c r="C115" s="77">
        <v>183043995</v>
      </c>
      <c r="D115" s="78">
        <v>0</v>
      </c>
      <c r="E115" s="77">
        <f>IF(W115=0,C115,0)</f>
        <v>183043995</v>
      </c>
      <c r="F115" s="77">
        <f>IF(W115=1,C115,0)</f>
        <v>0</v>
      </c>
      <c r="G115" s="78">
        <v>4304614</v>
      </c>
      <c r="H115" s="78">
        <v>3794940</v>
      </c>
      <c r="I115" s="78">
        <v>5492345</v>
      </c>
      <c r="J115" s="78">
        <f>G115+H115+I115</f>
        <v>13591899</v>
      </c>
      <c r="K115" s="78">
        <f>IF(W115=0,J115,0)</f>
        <v>13591899</v>
      </c>
      <c r="L115" s="77">
        <f>IF(W115=1,J115,0)</f>
        <v>0</v>
      </c>
      <c r="M115" s="78">
        <v>196635894</v>
      </c>
      <c r="N115" s="50">
        <f>J115/M115</f>
        <v>0.06912216647485531</v>
      </c>
      <c r="O115" s="79">
        <v>93.0878</v>
      </c>
      <c r="P115" s="79">
        <v>6.9122</v>
      </c>
      <c r="Q115" s="80"/>
      <c r="R115" s="81">
        <v>14.79</v>
      </c>
      <c r="S115" s="81">
        <v>14.79</v>
      </c>
      <c r="T115" s="81">
        <v>14.79</v>
      </c>
      <c r="U115" s="81">
        <v>14.79</v>
      </c>
      <c r="V115" s="82">
        <f>S115*N115+R115*(1-N115)</f>
        <v>14.79</v>
      </c>
      <c r="W115" s="83">
        <f>IF(R115=S115,0,1)</f>
        <v>0</v>
      </c>
      <c r="X115" s="84">
        <f>IF(R115&lt;14.76,C115,0)</f>
        <v>0</v>
      </c>
      <c r="Y115" s="84">
        <f>IF(S115&lt;14.67,J115,0)</f>
        <v>0</v>
      </c>
      <c r="Z115" s="83"/>
      <c r="AA115" s="85">
        <f>R115*C115/1000</f>
        <v>2707220.68605</v>
      </c>
      <c r="AB115" s="83"/>
      <c r="AC115" s="85">
        <f>S115*J115/1000</f>
        <v>201024.18621</v>
      </c>
      <c r="AD115" s="83"/>
      <c r="AE115" s="86">
        <f>E115*R115/1000</f>
        <v>2707220.68605</v>
      </c>
      <c r="AF115" s="83"/>
      <c r="AG115" s="83">
        <f>F115*R115/1000</f>
        <v>0</v>
      </c>
      <c r="AH115" s="83"/>
      <c r="AI115" s="83"/>
      <c r="AJ115" s="85">
        <f>S115*K115/1000</f>
        <v>201024.18621</v>
      </c>
      <c r="AK115" s="85"/>
      <c r="AL115" s="85">
        <f>S115*L115/1000</f>
        <v>0</v>
      </c>
      <c r="AM115" s="85"/>
    </row>
    <row r="116" ht="15" customHeight="1">
      <c r="A116" t="s" s="75">
        <v>170</v>
      </c>
      <c r="B116" s="76"/>
      <c r="C116" s="77">
        <v>228495670</v>
      </c>
      <c r="D116" s="78">
        <v>0</v>
      </c>
      <c r="E116" s="77">
        <f>IF(W116=0,C116,0)</f>
        <v>228495670</v>
      </c>
      <c r="F116" s="77">
        <f>IF(W116=1,C116,0)</f>
        <v>0</v>
      </c>
      <c r="G116" s="78">
        <v>7949000</v>
      </c>
      <c r="H116" s="78">
        <v>476800</v>
      </c>
      <c r="I116" s="78">
        <v>977735</v>
      </c>
      <c r="J116" s="78">
        <f>G116+H116+I116</f>
        <v>9403535</v>
      </c>
      <c r="K116" s="78">
        <f>IF(W116=0,J116,0)</f>
        <v>9403535</v>
      </c>
      <c r="L116" s="77">
        <f>IF(W116=1,J116,0)</f>
        <v>0</v>
      </c>
      <c r="M116" s="78">
        <v>237899205</v>
      </c>
      <c r="N116" s="50">
        <f>J116/M116</f>
        <v>0.0395273914429432</v>
      </c>
      <c r="O116" s="79">
        <v>96.04730000000001</v>
      </c>
      <c r="P116" s="79">
        <v>3.9527</v>
      </c>
      <c r="Q116" s="80"/>
      <c r="R116" s="81"/>
      <c r="S116" s="81"/>
      <c r="T116" s="81"/>
      <c r="U116" s="81"/>
      <c r="V116" s="82">
        <f>S116*N116+R116*(1-N116)</f>
        <v>0</v>
      </c>
      <c r="W116" s="83">
        <f>IF(R116=S116,0,1)</f>
        <v>0</v>
      </c>
      <c r="X116" s="84">
        <f>IF(R116&lt;14.76,C116,0)</f>
        <v>228495670</v>
      </c>
      <c r="Y116" s="84">
        <f>IF(S116&lt;14.67,J116,0)</f>
        <v>9403535</v>
      </c>
      <c r="Z116" s="83"/>
      <c r="AA116" s="85">
        <f>R116*C116/1000</f>
        <v>0</v>
      </c>
      <c r="AB116" s="83"/>
      <c r="AC116" s="85">
        <f>S116*J116/1000</f>
        <v>0</v>
      </c>
      <c r="AD116" s="83"/>
      <c r="AE116" s="86">
        <f>E116*R116/1000</f>
        <v>0</v>
      </c>
      <c r="AF116" s="83"/>
      <c r="AG116" s="83">
        <f>F116*R116/1000</f>
        <v>0</v>
      </c>
      <c r="AH116" s="83"/>
      <c r="AI116" s="83"/>
      <c r="AJ116" s="85">
        <f>S116*K116/1000</f>
        <v>0</v>
      </c>
      <c r="AK116" s="85"/>
      <c r="AL116" s="85">
        <f>S116*L116/1000</f>
        <v>0</v>
      </c>
      <c r="AM116" s="85"/>
    </row>
    <row r="117" ht="15" customHeight="1">
      <c r="A117" t="s" s="75">
        <v>171</v>
      </c>
      <c r="B117" s="76"/>
      <c r="C117" s="77">
        <v>3086502363</v>
      </c>
      <c r="D117" s="78">
        <v>0</v>
      </c>
      <c r="E117" s="77">
        <f>IF(W117=0,C117,0)</f>
        <v>3086502363</v>
      </c>
      <c r="F117" s="77">
        <f>IF(W117=1,C117,0)</f>
        <v>0</v>
      </c>
      <c r="G117" s="78">
        <v>120420238</v>
      </c>
      <c r="H117" s="78">
        <v>94756040</v>
      </c>
      <c r="I117" s="78">
        <v>99594050</v>
      </c>
      <c r="J117" s="78">
        <f>G117+H117+I117</f>
        <v>314770328</v>
      </c>
      <c r="K117" s="78">
        <f>IF(W117=0,J117,0)</f>
        <v>314770328</v>
      </c>
      <c r="L117" s="77">
        <f>IF(W117=1,J117,0)</f>
        <v>0</v>
      </c>
      <c r="M117" s="78">
        <v>3401272691</v>
      </c>
      <c r="N117" s="50">
        <f>J117/M117</f>
        <v>0.0925448667591116</v>
      </c>
      <c r="O117" s="79">
        <v>90.74550000000001</v>
      </c>
      <c r="P117" s="79">
        <v>9.2545</v>
      </c>
      <c r="Q117" s="80"/>
      <c r="R117" s="81">
        <v>15.71</v>
      </c>
      <c r="S117" s="81">
        <v>15.71</v>
      </c>
      <c r="T117" s="81">
        <v>15.71</v>
      </c>
      <c r="U117" s="81">
        <v>15.71</v>
      </c>
      <c r="V117" s="82">
        <f>S117*N117+R117*(1-N117)</f>
        <v>15.71</v>
      </c>
      <c r="W117" s="83">
        <f>IF(R117=S117,0,1)</f>
        <v>0</v>
      </c>
      <c r="X117" s="84">
        <f>IF(R117&lt;14.76,C117,0)</f>
        <v>0</v>
      </c>
      <c r="Y117" s="84">
        <f>IF(S117&lt;14.67,J117,0)</f>
        <v>0</v>
      </c>
      <c r="Z117" s="83"/>
      <c r="AA117" s="85">
        <f>R117*C117/1000</f>
        <v>48488952.12273</v>
      </c>
      <c r="AB117" s="83"/>
      <c r="AC117" s="85">
        <f>S117*J117/1000</f>
        <v>4945041.85288</v>
      </c>
      <c r="AD117" s="83"/>
      <c r="AE117" s="86">
        <f>E117*R117/1000</f>
        <v>48488952.12273</v>
      </c>
      <c r="AF117" s="83"/>
      <c r="AG117" s="83">
        <f>F117*R117/1000</f>
        <v>0</v>
      </c>
      <c r="AH117" s="83"/>
      <c r="AI117" s="83"/>
      <c r="AJ117" s="85">
        <f>S117*K117/1000</f>
        <v>4945041.85288</v>
      </c>
      <c r="AK117" s="85"/>
      <c r="AL117" s="85">
        <f>S117*L117/1000</f>
        <v>0</v>
      </c>
      <c r="AM117" s="85"/>
    </row>
    <row r="118" ht="15" customHeight="1">
      <c r="A118" t="s" s="75">
        <v>172</v>
      </c>
      <c r="B118" s="76"/>
      <c r="C118" s="77">
        <v>791145943</v>
      </c>
      <c r="D118" s="78">
        <v>0</v>
      </c>
      <c r="E118" s="77">
        <f>IF(W118=0,C118,0)</f>
        <v>791145943</v>
      </c>
      <c r="F118" s="77">
        <f>IF(W118=1,C118,0)</f>
        <v>0</v>
      </c>
      <c r="G118" s="78">
        <v>32389947</v>
      </c>
      <c r="H118" s="78">
        <v>7138500</v>
      </c>
      <c r="I118" s="78">
        <v>32445014</v>
      </c>
      <c r="J118" s="78">
        <f>G118+H118+I118</f>
        <v>71973461</v>
      </c>
      <c r="K118" s="78">
        <f>IF(W118=0,J118,0)</f>
        <v>71973461</v>
      </c>
      <c r="L118" s="77">
        <f>IF(W118=1,J118,0)</f>
        <v>0</v>
      </c>
      <c r="M118" s="78">
        <v>863119404</v>
      </c>
      <c r="N118" s="50">
        <f>J118/M118</f>
        <v>0.083387606241326</v>
      </c>
      <c r="O118" s="79">
        <v>91.66119999999999</v>
      </c>
      <c r="P118" s="79">
        <v>8.338800000000001</v>
      </c>
      <c r="Q118" s="80"/>
      <c r="R118" s="81">
        <v>17.11</v>
      </c>
      <c r="S118" s="81">
        <v>17.11</v>
      </c>
      <c r="T118" s="81">
        <v>17.11</v>
      </c>
      <c r="U118" s="81">
        <v>17.11</v>
      </c>
      <c r="V118" s="82">
        <f>S118*N118+R118*(1-N118)</f>
        <v>17.11</v>
      </c>
      <c r="W118" s="83">
        <f>IF(R118=S118,0,1)</f>
        <v>0</v>
      </c>
      <c r="X118" s="84">
        <f>IF(R118&lt;14.76,C118,0)</f>
        <v>0</v>
      </c>
      <c r="Y118" s="84">
        <f>IF(S118&lt;14.67,J118,0)</f>
        <v>0</v>
      </c>
      <c r="Z118" s="83"/>
      <c r="AA118" s="85">
        <f>R118*C118/1000</f>
        <v>13536507.08473</v>
      </c>
      <c r="AB118" s="83"/>
      <c r="AC118" s="85">
        <f>S118*J118/1000</f>
        <v>1231465.91771</v>
      </c>
      <c r="AD118" s="83"/>
      <c r="AE118" s="86">
        <f>E118*R118/1000</f>
        <v>13536507.08473</v>
      </c>
      <c r="AF118" s="83"/>
      <c r="AG118" s="83">
        <f>F118*R118/1000</f>
        <v>0</v>
      </c>
      <c r="AH118" s="83"/>
      <c r="AI118" s="83"/>
      <c r="AJ118" s="85">
        <f>S118*K118/1000</f>
        <v>1231465.91771</v>
      </c>
      <c r="AK118" s="85"/>
      <c r="AL118" s="85">
        <f>S118*L118/1000</f>
        <v>0</v>
      </c>
      <c r="AM118" s="85"/>
    </row>
    <row r="119" ht="15" customHeight="1">
      <c r="A119" t="s" s="75">
        <v>173</v>
      </c>
      <c r="B119" s="76"/>
      <c r="C119" s="77">
        <v>204830824</v>
      </c>
      <c r="D119" s="78">
        <v>0</v>
      </c>
      <c r="E119" s="77">
        <f>IF(W119=0,C119,0)</f>
        <v>204830824</v>
      </c>
      <c r="F119" s="77">
        <f>IF(W119=1,C119,0)</f>
        <v>0</v>
      </c>
      <c r="G119" s="78">
        <v>9117426</v>
      </c>
      <c r="H119" s="78">
        <v>2292960</v>
      </c>
      <c r="I119" s="78">
        <v>32034290</v>
      </c>
      <c r="J119" s="78">
        <f>G119+H119+I119</f>
        <v>43444676</v>
      </c>
      <c r="K119" s="78">
        <f>IF(W119=0,J119,0)</f>
        <v>43444676</v>
      </c>
      <c r="L119" s="77">
        <f>IF(W119=1,J119,0)</f>
        <v>0</v>
      </c>
      <c r="M119" s="78">
        <v>248275500</v>
      </c>
      <c r="N119" s="50">
        <f>J119/M119</f>
        <v>0.174985755743116</v>
      </c>
      <c r="O119" s="79">
        <v>82.5014</v>
      </c>
      <c r="P119" s="79">
        <v>17.4986</v>
      </c>
      <c r="Q119" s="80"/>
      <c r="R119" s="81">
        <v>14.18</v>
      </c>
      <c r="S119" s="81">
        <v>14.18</v>
      </c>
      <c r="T119" s="81">
        <v>14.18</v>
      </c>
      <c r="U119" s="81">
        <v>14.18</v>
      </c>
      <c r="V119" s="82">
        <f>S119*N119+R119*(1-N119)</f>
        <v>14.18</v>
      </c>
      <c r="W119" s="83">
        <f>IF(R119=S119,0,1)</f>
        <v>0</v>
      </c>
      <c r="X119" s="84">
        <f>IF(R119&lt;14.76,C119,0)</f>
        <v>204830824</v>
      </c>
      <c r="Y119" s="84">
        <f>IF(S119&lt;14.67,J119,0)</f>
        <v>43444676</v>
      </c>
      <c r="Z119" s="83"/>
      <c r="AA119" s="85">
        <f>R119*C119/1000</f>
        <v>2904501.08432</v>
      </c>
      <c r="AB119" s="83"/>
      <c r="AC119" s="85">
        <f>S119*J119/1000</f>
        <v>616045.5056799999</v>
      </c>
      <c r="AD119" s="83"/>
      <c r="AE119" s="86">
        <f>E119*R119/1000</f>
        <v>2904501.08432</v>
      </c>
      <c r="AF119" s="83"/>
      <c r="AG119" s="83">
        <f>F119*R119/1000</f>
        <v>0</v>
      </c>
      <c r="AH119" s="83"/>
      <c r="AI119" s="83"/>
      <c r="AJ119" s="85">
        <f>S119*K119/1000</f>
        <v>616045.5056799999</v>
      </c>
      <c r="AK119" s="85"/>
      <c r="AL119" s="85">
        <f>S119*L119/1000</f>
        <v>0</v>
      </c>
      <c r="AM119" s="85"/>
    </row>
    <row r="120" ht="15" customHeight="1">
      <c r="A120" t="s" s="75">
        <v>174</v>
      </c>
      <c r="B120" s="76"/>
      <c r="C120" s="77">
        <v>1517743428</v>
      </c>
      <c r="D120" s="78">
        <v>0</v>
      </c>
      <c r="E120" s="77">
        <f>IF(W120=0,C120,0)</f>
        <v>1517743428</v>
      </c>
      <c r="F120" s="77">
        <f>IF(W120=1,C120,0)</f>
        <v>0</v>
      </c>
      <c r="G120" s="78">
        <v>264856479</v>
      </c>
      <c r="H120" s="78">
        <v>14553200</v>
      </c>
      <c r="I120" s="78">
        <v>63657730</v>
      </c>
      <c r="J120" s="78">
        <f>G120+H120+I120</f>
        <v>343067409</v>
      </c>
      <c r="K120" s="78">
        <f>IF(W120=0,J120,0)</f>
        <v>343067409</v>
      </c>
      <c r="L120" s="77">
        <f>IF(W120=1,J120,0)</f>
        <v>0</v>
      </c>
      <c r="M120" s="78">
        <v>1860810837</v>
      </c>
      <c r="N120" s="50">
        <f>J120/M120</f>
        <v>0.184364472830077</v>
      </c>
      <c r="O120" s="79">
        <v>81.56359999999999</v>
      </c>
      <c r="P120" s="79">
        <v>18.4364</v>
      </c>
      <c r="Q120" s="80"/>
      <c r="R120" s="81">
        <v>14.07</v>
      </c>
      <c r="S120" s="81">
        <v>14.07</v>
      </c>
      <c r="T120" s="81">
        <v>14.07</v>
      </c>
      <c r="U120" s="81">
        <v>14.07</v>
      </c>
      <c r="V120" s="82">
        <f>S120*N120+R120*(1-N120)</f>
        <v>14.07</v>
      </c>
      <c r="W120" s="83">
        <f>IF(R120=S120,0,1)</f>
        <v>0</v>
      </c>
      <c r="X120" s="84">
        <f>IF(R120&lt;14.76,C120,0)</f>
        <v>1517743428</v>
      </c>
      <c r="Y120" s="84">
        <f>IF(S120&lt;14.67,J120,0)</f>
        <v>343067409</v>
      </c>
      <c r="Z120" s="83"/>
      <c r="AA120" s="85">
        <f>R120*C120/1000</f>
        <v>21354650.03196</v>
      </c>
      <c r="AB120" s="83"/>
      <c r="AC120" s="85">
        <f>S120*J120/1000</f>
        <v>4826958.44463</v>
      </c>
      <c r="AD120" s="83"/>
      <c r="AE120" s="86">
        <f>E120*R120/1000</f>
        <v>21354650.03196</v>
      </c>
      <c r="AF120" s="83"/>
      <c r="AG120" s="83">
        <f>F120*R120/1000</f>
        <v>0</v>
      </c>
      <c r="AH120" s="83"/>
      <c r="AI120" s="83"/>
      <c r="AJ120" s="85">
        <f>S120*K120/1000</f>
        <v>4826958.44463</v>
      </c>
      <c r="AK120" s="85"/>
      <c r="AL120" s="85">
        <f>S120*L120/1000</f>
        <v>0</v>
      </c>
      <c r="AM120" s="85"/>
    </row>
    <row r="121" ht="15" customHeight="1">
      <c r="A121" t="s" s="75">
        <v>175</v>
      </c>
      <c r="B121" s="76"/>
      <c r="C121" s="77">
        <v>1453804533</v>
      </c>
      <c r="D121" s="78">
        <v>0</v>
      </c>
      <c r="E121" s="77">
        <f>IF(W121=0,C121,0)</f>
        <v>1453804533</v>
      </c>
      <c r="F121" s="77">
        <f>IF(W121=1,C121,0)</f>
        <v>0</v>
      </c>
      <c r="G121" s="78">
        <v>291952428</v>
      </c>
      <c r="H121" s="78">
        <v>43570725</v>
      </c>
      <c r="I121" s="78">
        <v>132637403</v>
      </c>
      <c r="J121" s="78">
        <f>G121+H121+I121</f>
        <v>468160556</v>
      </c>
      <c r="K121" s="78">
        <f>IF(W121=0,J121,0)</f>
        <v>468160556</v>
      </c>
      <c r="L121" s="77">
        <f>IF(W121=1,J121,0)</f>
        <v>0</v>
      </c>
      <c r="M121" s="78">
        <v>1921965089</v>
      </c>
      <c r="N121" s="50">
        <f>J121/M121</f>
        <v>0.243584318299759</v>
      </c>
      <c r="O121" s="79">
        <v>75.6416</v>
      </c>
      <c r="P121" s="79">
        <v>24.3584</v>
      </c>
      <c r="Q121" s="80"/>
      <c r="R121" s="81">
        <v>19.65</v>
      </c>
      <c r="S121" s="81">
        <v>19.65</v>
      </c>
      <c r="T121" s="81">
        <v>19.65</v>
      </c>
      <c r="U121" s="81">
        <v>19.65</v>
      </c>
      <c r="V121" s="82">
        <f>S121*N121+R121*(1-N121)</f>
        <v>19.65</v>
      </c>
      <c r="W121" s="83">
        <f>IF(R121=S121,0,1)</f>
        <v>0</v>
      </c>
      <c r="X121" s="84">
        <f>IF(R121&lt;14.76,C121,0)</f>
        <v>0</v>
      </c>
      <c r="Y121" s="84">
        <f>IF(S121&lt;14.67,J121,0)</f>
        <v>0</v>
      </c>
      <c r="Z121" s="83"/>
      <c r="AA121" s="85">
        <f>R121*C121/1000</f>
        <v>28567259.07345</v>
      </c>
      <c r="AB121" s="83"/>
      <c r="AC121" s="85">
        <f>S121*J121/1000</f>
        <v>9199354.9254</v>
      </c>
      <c r="AD121" s="83"/>
      <c r="AE121" s="86">
        <f>E121*R121/1000</f>
        <v>28567259.07345</v>
      </c>
      <c r="AF121" s="83"/>
      <c r="AG121" s="83">
        <f>F121*R121/1000</f>
        <v>0</v>
      </c>
      <c r="AH121" s="83"/>
      <c r="AI121" s="83"/>
      <c r="AJ121" s="85">
        <f>S121*K121/1000</f>
        <v>9199354.9254</v>
      </c>
      <c r="AK121" s="85"/>
      <c r="AL121" s="85">
        <f>S121*L121/1000</f>
        <v>0</v>
      </c>
      <c r="AM121" s="85"/>
    </row>
    <row r="122" ht="15" customHeight="1">
      <c r="A122" t="s" s="75">
        <v>176</v>
      </c>
      <c r="B122" s="76"/>
      <c r="C122" s="77">
        <v>2362484038</v>
      </c>
      <c r="D122" s="78">
        <v>0</v>
      </c>
      <c r="E122" s="77">
        <f>IF(W122=0,C122,0)</f>
        <v>2362484038</v>
      </c>
      <c r="F122" s="77">
        <f>IF(W122=1,C122,0)</f>
        <v>0</v>
      </c>
      <c r="G122" s="78">
        <v>98441690</v>
      </c>
      <c r="H122" s="78">
        <v>17281600</v>
      </c>
      <c r="I122" s="78">
        <v>25676800</v>
      </c>
      <c r="J122" s="78">
        <f>G122+H122+I122</f>
        <v>141400090</v>
      </c>
      <c r="K122" s="78">
        <f>IF(W122=0,J122,0)</f>
        <v>141400090</v>
      </c>
      <c r="L122" s="77">
        <f>IF(W122=1,J122,0)</f>
        <v>0</v>
      </c>
      <c r="M122" s="78">
        <v>2503884128</v>
      </c>
      <c r="N122" s="50">
        <f>J122/M122</f>
        <v>0.0564722977468389</v>
      </c>
      <c r="O122" s="79">
        <v>94.3528</v>
      </c>
      <c r="P122" s="79">
        <v>5.6472</v>
      </c>
      <c r="Q122" s="80"/>
      <c r="R122" s="81">
        <v>15.64</v>
      </c>
      <c r="S122" s="81">
        <v>15.64</v>
      </c>
      <c r="T122" s="81">
        <v>15.64</v>
      </c>
      <c r="U122" s="81">
        <v>15.64</v>
      </c>
      <c r="V122" s="82">
        <f>S122*N122+R122*(1-N122)</f>
        <v>15.64</v>
      </c>
      <c r="W122" s="83">
        <f>IF(R122=S122,0,1)</f>
        <v>0</v>
      </c>
      <c r="X122" s="84">
        <f>IF(R122&lt;14.76,C122,0)</f>
        <v>0</v>
      </c>
      <c r="Y122" s="84">
        <f>IF(S122&lt;14.67,J122,0)</f>
        <v>0</v>
      </c>
      <c r="Z122" s="83"/>
      <c r="AA122" s="85">
        <f>R122*C122/1000</f>
        <v>36949250.35432</v>
      </c>
      <c r="AB122" s="83"/>
      <c r="AC122" s="85">
        <f>S122*J122/1000</f>
        <v>2211497.4076</v>
      </c>
      <c r="AD122" s="83"/>
      <c r="AE122" s="86">
        <f>E122*R122/1000</f>
        <v>36949250.35432</v>
      </c>
      <c r="AF122" s="83"/>
      <c r="AG122" s="83">
        <f>F122*R122/1000</f>
        <v>0</v>
      </c>
      <c r="AH122" s="83"/>
      <c r="AI122" s="83"/>
      <c r="AJ122" s="85">
        <f>S122*K122/1000</f>
        <v>2211497.4076</v>
      </c>
      <c r="AK122" s="85"/>
      <c r="AL122" s="85">
        <f>S122*L122/1000</f>
        <v>0</v>
      </c>
      <c r="AM122" s="85"/>
    </row>
    <row r="123" ht="15" customHeight="1">
      <c r="A123" t="s" s="75">
        <v>177</v>
      </c>
      <c r="B123" s="76"/>
      <c r="C123" s="77">
        <v>1304227905</v>
      </c>
      <c r="D123" s="78">
        <v>0</v>
      </c>
      <c r="E123" s="77">
        <f>IF(W123=0,C123,0)</f>
        <v>1304227905</v>
      </c>
      <c r="F123" s="77">
        <f>IF(W123=1,C123,0)</f>
        <v>0</v>
      </c>
      <c r="G123" s="78">
        <v>35018377</v>
      </c>
      <c r="H123" s="78">
        <v>28953300</v>
      </c>
      <c r="I123" s="78">
        <v>23625680</v>
      </c>
      <c r="J123" s="78">
        <f>G123+H123+I123</f>
        <v>87597357</v>
      </c>
      <c r="K123" s="78">
        <f>IF(W123=0,J123,0)</f>
        <v>87597357</v>
      </c>
      <c r="L123" s="77">
        <f>IF(W123=1,J123,0)</f>
        <v>0</v>
      </c>
      <c r="M123" s="78">
        <v>1391825262</v>
      </c>
      <c r="N123" s="50">
        <f>J123/M123</f>
        <v>0.0629370362728766</v>
      </c>
      <c r="O123" s="79">
        <v>93.7063</v>
      </c>
      <c r="P123" s="79">
        <v>6.2937</v>
      </c>
      <c r="Q123" s="80"/>
      <c r="R123" s="81">
        <v>13.13</v>
      </c>
      <c r="S123" s="81">
        <v>13.13</v>
      </c>
      <c r="T123" s="81">
        <v>13.13</v>
      </c>
      <c r="U123" s="81">
        <v>13.13</v>
      </c>
      <c r="V123" s="82">
        <f>S123*N123+R123*(1-N123)</f>
        <v>13.13</v>
      </c>
      <c r="W123" s="83">
        <f>IF(R123=S123,0,1)</f>
        <v>0</v>
      </c>
      <c r="X123" s="84">
        <f>IF(R123&lt;14.76,C123,0)</f>
        <v>1304227905</v>
      </c>
      <c r="Y123" s="84">
        <f>IF(S123&lt;14.67,J123,0)</f>
        <v>87597357</v>
      </c>
      <c r="Z123" s="83"/>
      <c r="AA123" s="85">
        <f>R123*C123/1000</f>
        <v>17124512.39265</v>
      </c>
      <c r="AB123" s="83"/>
      <c r="AC123" s="85">
        <f>S123*J123/1000</f>
        <v>1150153.29741</v>
      </c>
      <c r="AD123" s="83"/>
      <c r="AE123" s="86">
        <f>E123*R123/1000</f>
        <v>17124512.39265</v>
      </c>
      <c r="AF123" s="83"/>
      <c r="AG123" s="83">
        <f>F123*R123/1000</f>
        <v>0</v>
      </c>
      <c r="AH123" s="83"/>
      <c r="AI123" s="83"/>
      <c r="AJ123" s="85">
        <f>S123*K123/1000</f>
        <v>1150153.29741</v>
      </c>
      <c r="AK123" s="85"/>
      <c r="AL123" s="85">
        <f>S123*L123/1000</f>
        <v>0</v>
      </c>
      <c r="AM123" s="85"/>
    </row>
    <row r="124" ht="15" customHeight="1">
      <c r="A124" t="s" s="75">
        <v>178</v>
      </c>
      <c r="B124" s="76"/>
      <c r="C124" s="77">
        <v>834468600</v>
      </c>
      <c r="D124" s="78">
        <v>0</v>
      </c>
      <c r="E124" s="77">
        <f>IF(W124=0,C124,0)</f>
        <v>834468600</v>
      </c>
      <c r="F124" s="77">
        <f>IF(W124=1,C124,0)</f>
        <v>0</v>
      </c>
      <c r="G124" s="78">
        <v>310141100</v>
      </c>
      <c r="H124" s="78">
        <v>23845700</v>
      </c>
      <c r="I124" s="78">
        <v>42190401</v>
      </c>
      <c r="J124" s="78">
        <f>G124+H124+I124</f>
        <v>376177201</v>
      </c>
      <c r="K124" s="78">
        <f>IF(W124=0,J124,0)</f>
        <v>376177201</v>
      </c>
      <c r="L124" s="77">
        <f>IF(W124=1,J124,0)</f>
        <v>0</v>
      </c>
      <c r="M124" s="78">
        <v>1210645801</v>
      </c>
      <c r="N124" s="50">
        <f>J124/M124</f>
        <v>0.310724408980129</v>
      </c>
      <c r="O124" s="79">
        <v>68.9276</v>
      </c>
      <c r="P124" s="79">
        <v>31.0724</v>
      </c>
      <c r="Q124" s="80"/>
      <c r="R124" s="81">
        <v>11.54</v>
      </c>
      <c r="S124" s="81">
        <v>11.54</v>
      </c>
      <c r="T124" s="81">
        <v>11.54</v>
      </c>
      <c r="U124" s="81">
        <v>11.54</v>
      </c>
      <c r="V124" s="82">
        <f>S124*N124+R124*(1-N124)</f>
        <v>11.54</v>
      </c>
      <c r="W124" s="83">
        <f>IF(R124=S124,0,1)</f>
        <v>0</v>
      </c>
      <c r="X124" s="84">
        <f>IF(R124&lt;14.76,C124,0)</f>
        <v>834468600</v>
      </c>
      <c r="Y124" s="84">
        <f>IF(S124&lt;14.67,J124,0)</f>
        <v>376177201</v>
      </c>
      <c r="Z124" s="83"/>
      <c r="AA124" s="85">
        <f>R124*C124/1000</f>
        <v>9629767.643999999</v>
      </c>
      <c r="AB124" s="83"/>
      <c r="AC124" s="85">
        <f>S124*J124/1000</f>
        <v>4341084.89954</v>
      </c>
      <c r="AD124" s="83"/>
      <c r="AE124" s="86">
        <f>E124*R124/1000</f>
        <v>9629767.643999999</v>
      </c>
      <c r="AF124" s="83"/>
      <c r="AG124" s="83">
        <f>F124*R124/1000</f>
        <v>0</v>
      </c>
      <c r="AH124" s="83"/>
      <c r="AI124" s="83"/>
      <c r="AJ124" s="85">
        <f>S124*K124/1000</f>
        <v>4341084.89954</v>
      </c>
      <c r="AK124" s="85"/>
      <c r="AL124" s="85">
        <f>S124*L124/1000</f>
        <v>0</v>
      </c>
      <c r="AM124" s="85"/>
    </row>
    <row r="125" ht="15" customHeight="1">
      <c r="A125" t="s" s="75">
        <v>179</v>
      </c>
      <c r="B125" s="76"/>
      <c r="C125" s="77">
        <v>1178357669</v>
      </c>
      <c r="D125" s="78">
        <v>0</v>
      </c>
      <c r="E125" s="77">
        <f>IF(W125=0,C125,0)</f>
        <v>1178357669</v>
      </c>
      <c r="F125" s="77">
        <f>IF(W125=1,C125,0)</f>
        <v>0</v>
      </c>
      <c r="G125" s="78">
        <v>63547781</v>
      </c>
      <c r="H125" s="78">
        <v>26773600</v>
      </c>
      <c r="I125" s="78">
        <v>19178880</v>
      </c>
      <c r="J125" s="78">
        <f>G125+H125+I125</f>
        <v>109500261</v>
      </c>
      <c r="K125" s="78">
        <f>IF(W125=0,J125,0)</f>
        <v>109500261</v>
      </c>
      <c r="L125" s="77">
        <f>IF(W125=1,J125,0)</f>
        <v>0</v>
      </c>
      <c r="M125" s="78">
        <v>1287857930</v>
      </c>
      <c r="N125" s="50">
        <f>J125/M125</f>
        <v>0.0850251090972434</v>
      </c>
      <c r="O125" s="79">
        <v>91.4975</v>
      </c>
      <c r="P125" s="79">
        <v>8.5025</v>
      </c>
      <c r="Q125" s="80"/>
      <c r="R125" s="81">
        <v>14.88</v>
      </c>
      <c r="S125" s="81">
        <v>14.88</v>
      </c>
      <c r="T125" s="81">
        <v>14.88</v>
      </c>
      <c r="U125" s="81">
        <v>14.88</v>
      </c>
      <c r="V125" s="82">
        <f>S125*N125+R125*(1-N125)</f>
        <v>14.88</v>
      </c>
      <c r="W125" s="83">
        <f>IF(R125=S125,0,1)</f>
        <v>0</v>
      </c>
      <c r="X125" s="84">
        <f>IF(R125&lt;14.76,C125,0)</f>
        <v>0</v>
      </c>
      <c r="Y125" s="84">
        <f>IF(S125&lt;14.67,J125,0)</f>
        <v>0</v>
      </c>
      <c r="Z125" s="83"/>
      <c r="AA125" s="85">
        <f>R125*C125/1000</f>
        <v>17533962.11472</v>
      </c>
      <c r="AB125" s="83"/>
      <c r="AC125" s="85">
        <f>S125*J125/1000</f>
        <v>1629363.88368</v>
      </c>
      <c r="AD125" s="83"/>
      <c r="AE125" s="86">
        <f>E125*R125/1000</f>
        <v>17533962.11472</v>
      </c>
      <c r="AF125" s="83"/>
      <c r="AG125" s="83">
        <f>F125*R125/1000</f>
        <v>0</v>
      </c>
      <c r="AH125" s="83"/>
      <c r="AI125" s="83"/>
      <c r="AJ125" s="85">
        <f>S125*K125/1000</f>
        <v>1629363.88368</v>
      </c>
      <c r="AK125" s="85"/>
      <c r="AL125" s="85">
        <f>S125*L125/1000</f>
        <v>0</v>
      </c>
      <c r="AM125" s="85"/>
    </row>
    <row r="126" ht="15" customHeight="1">
      <c r="A126" t="s" s="75">
        <v>180</v>
      </c>
      <c r="B126" s="76"/>
      <c r="C126" s="77">
        <v>1928459012</v>
      </c>
      <c r="D126" s="78">
        <v>0</v>
      </c>
      <c r="E126" s="77">
        <f>IF(W126=0,C126,0)</f>
        <v>1928459012</v>
      </c>
      <c r="F126" s="77">
        <f>IF(W126=1,C126,0)</f>
        <v>0</v>
      </c>
      <c r="G126" s="78">
        <v>59512647</v>
      </c>
      <c r="H126" s="78">
        <v>866000</v>
      </c>
      <c r="I126" s="78">
        <v>21529910</v>
      </c>
      <c r="J126" s="78">
        <f>G126+H126+I126</f>
        <v>81908557</v>
      </c>
      <c r="K126" s="78">
        <f>IF(W126=0,J126,0)</f>
        <v>81908557</v>
      </c>
      <c r="L126" s="77">
        <f>IF(W126=1,J126,0)</f>
        <v>0</v>
      </c>
      <c r="M126" s="78">
        <v>2010367569</v>
      </c>
      <c r="N126" s="50">
        <f>J126/M126</f>
        <v>0.0407430751784078</v>
      </c>
      <c r="O126" s="79">
        <v>95.92570000000001</v>
      </c>
      <c r="P126" s="79">
        <v>4.0743</v>
      </c>
      <c r="Q126" s="80"/>
      <c r="R126" s="81">
        <v>16.34</v>
      </c>
      <c r="S126" s="81">
        <v>16.34</v>
      </c>
      <c r="T126" s="81">
        <v>16.34</v>
      </c>
      <c r="U126" s="81">
        <v>16.34</v>
      </c>
      <c r="V126" s="82">
        <f>S126*N126+R126*(1-N126)</f>
        <v>16.34</v>
      </c>
      <c r="W126" s="83">
        <f>IF(R126=S126,0,1)</f>
        <v>0</v>
      </c>
      <c r="X126" s="84">
        <f>IF(R126&lt;14.76,C126,0)</f>
        <v>0</v>
      </c>
      <c r="Y126" s="84">
        <f>IF(S126&lt;14.67,J126,0)</f>
        <v>0</v>
      </c>
      <c r="Z126" s="83"/>
      <c r="AA126" s="85">
        <f>R126*C126/1000</f>
        <v>31511020.25608</v>
      </c>
      <c r="AB126" s="83"/>
      <c r="AC126" s="85">
        <f>S126*J126/1000</f>
        <v>1338385.82138</v>
      </c>
      <c r="AD126" s="83"/>
      <c r="AE126" s="86">
        <f>E126*R126/1000</f>
        <v>31511020.25608</v>
      </c>
      <c r="AF126" s="83"/>
      <c r="AG126" s="83">
        <f>F126*R126/1000</f>
        <v>0</v>
      </c>
      <c r="AH126" s="83"/>
      <c r="AI126" s="83"/>
      <c r="AJ126" s="85">
        <f>S126*K126/1000</f>
        <v>1338385.82138</v>
      </c>
      <c r="AK126" s="85"/>
      <c r="AL126" s="85">
        <f>S126*L126/1000</f>
        <v>0</v>
      </c>
      <c r="AM126" s="85"/>
    </row>
    <row r="127" ht="15" customHeight="1">
      <c r="A127" t="s" s="75">
        <v>181</v>
      </c>
      <c r="B127" s="76"/>
      <c r="C127" s="77">
        <v>683892825</v>
      </c>
      <c r="D127" s="78">
        <v>0</v>
      </c>
      <c r="E127" s="77">
        <f>IF(W127=0,C127,0)</f>
        <v>683892825</v>
      </c>
      <c r="F127" s="77">
        <f>IF(W127=1,C127,0)</f>
        <v>0</v>
      </c>
      <c r="G127" s="78">
        <v>35279425</v>
      </c>
      <c r="H127" s="78">
        <v>5942650</v>
      </c>
      <c r="I127" s="78">
        <v>77861676</v>
      </c>
      <c r="J127" s="78">
        <f>G127+H127+I127</f>
        <v>119083751</v>
      </c>
      <c r="K127" s="78">
        <f>IF(W127=0,J127,0)</f>
        <v>119083751</v>
      </c>
      <c r="L127" s="77">
        <f>IF(W127=1,J127,0)</f>
        <v>0</v>
      </c>
      <c r="M127" s="78">
        <v>802976576</v>
      </c>
      <c r="N127" s="50">
        <f>J127/M127</f>
        <v>0.148302895201765</v>
      </c>
      <c r="O127" s="79">
        <v>85.16970000000001</v>
      </c>
      <c r="P127" s="79">
        <v>14.8303</v>
      </c>
      <c r="Q127" s="80"/>
      <c r="R127" s="81">
        <v>16.87</v>
      </c>
      <c r="S127" s="81">
        <v>16.87</v>
      </c>
      <c r="T127" s="81">
        <v>16.87</v>
      </c>
      <c r="U127" s="81">
        <v>16.87</v>
      </c>
      <c r="V127" s="82">
        <f>S127*N127+R127*(1-N127)</f>
        <v>16.87</v>
      </c>
      <c r="W127" s="83">
        <f>IF(R127=S127,0,1)</f>
        <v>0</v>
      </c>
      <c r="X127" s="84">
        <f>IF(R127&lt;14.76,C127,0)</f>
        <v>0</v>
      </c>
      <c r="Y127" s="84">
        <f>IF(S127&lt;14.67,J127,0)</f>
        <v>0</v>
      </c>
      <c r="Z127" s="83"/>
      <c r="AA127" s="85">
        <f>R127*C127/1000</f>
        <v>11537271.95775</v>
      </c>
      <c r="AB127" s="83"/>
      <c r="AC127" s="85">
        <f>S127*J127/1000</f>
        <v>2008942.87937</v>
      </c>
      <c r="AD127" s="83"/>
      <c r="AE127" s="86">
        <f>E127*R127/1000</f>
        <v>11537271.95775</v>
      </c>
      <c r="AF127" s="83"/>
      <c r="AG127" s="83">
        <f>F127*R127/1000</f>
        <v>0</v>
      </c>
      <c r="AH127" s="83"/>
      <c r="AI127" s="83"/>
      <c r="AJ127" s="85">
        <f>S127*K127/1000</f>
        <v>2008942.87937</v>
      </c>
      <c r="AK127" s="85"/>
      <c r="AL127" s="85">
        <f>S127*L127/1000</f>
        <v>0</v>
      </c>
      <c r="AM127" s="85"/>
    </row>
    <row r="128" ht="15" customHeight="1">
      <c r="A128" t="s" s="75">
        <v>182</v>
      </c>
      <c r="B128" s="76"/>
      <c r="C128" s="77">
        <v>196518070</v>
      </c>
      <c r="D128" s="78">
        <v>0</v>
      </c>
      <c r="E128" s="77">
        <f>IF(W128=0,C128,0)</f>
        <v>196518070</v>
      </c>
      <c r="F128" s="77">
        <f>IF(W128=1,C128,0)</f>
        <v>0</v>
      </c>
      <c r="G128" s="78">
        <v>113235915</v>
      </c>
      <c r="H128" s="78">
        <v>16176900</v>
      </c>
      <c r="I128" s="78">
        <v>15604870</v>
      </c>
      <c r="J128" s="78">
        <f>G128+H128+I128</f>
        <v>145017685</v>
      </c>
      <c r="K128" s="78">
        <f>IF(W128=0,J128,0)</f>
        <v>145017685</v>
      </c>
      <c r="L128" s="77">
        <f>IF(W128=1,J128,0)</f>
        <v>0</v>
      </c>
      <c r="M128" s="78">
        <v>341535755</v>
      </c>
      <c r="N128" s="50">
        <f>J128/M128</f>
        <v>0.424604694755898</v>
      </c>
      <c r="O128" s="79">
        <v>57.5395</v>
      </c>
      <c r="P128" s="79">
        <v>42.4605</v>
      </c>
      <c r="Q128" s="80"/>
      <c r="R128" s="81">
        <v>2.68</v>
      </c>
      <c r="S128" s="81">
        <v>2.68</v>
      </c>
      <c r="T128" s="81">
        <v>2.68</v>
      </c>
      <c r="U128" s="81">
        <v>2.68</v>
      </c>
      <c r="V128" s="82">
        <f>S128*N128+R128*(1-N128)</f>
        <v>2.68</v>
      </c>
      <c r="W128" s="83">
        <f>IF(R128=S128,0,1)</f>
        <v>0</v>
      </c>
      <c r="X128" s="84">
        <f>IF(R128&lt;14.76,C128,0)</f>
        <v>196518070</v>
      </c>
      <c r="Y128" s="84">
        <f>IF(S128&lt;14.67,J128,0)</f>
        <v>145017685</v>
      </c>
      <c r="Z128" s="83"/>
      <c r="AA128" s="85">
        <f>R128*C128/1000</f>
        <v>526668.4276000001</v>
      </c>
      <c r="AB128" s="83"/>
      <c r="AC128" s="85">
        <f>S128*J128/1000</f>
        <v>388647.3958</v>
      </c>
      <c r="AD128" s="83"/>
      <c r="AE128" s="86">
        <f>E128*R128/1000</f>
        <v>526668.4276000001</v>
      </c>
      <c r="AF128" s="83"/>
      <c r="AG128" s="83">
        <f>F128*R128/1000</f>
        <v>0</v>
      </c>
      <c r="AH128" s="83"/>
      <c r="AI128" s="83"/>
      <c r="AJ128" s="85">
        <f>S128*K128/1000</f>
        <v>388647.3958</v>
      </c>
      <c r="AK128" s="85"/>
      <c r="AL128" s="85">
        <f>S128*L128/1000</f>
        <v>0</v>
      </c>
      <c r="AM128" s="85"/>
    </row>
    <row r="129" ht="15" customHeight="1">
      <c r="A129" t="s" s="75">
        <v>183</v>
      </c>
      <c r="B129" s="76"/>
      <c r="C129" s="77">
        <v>3181035190</v>
      </c>
      <c r="D129" s="78">
        <v>0</v>
      </c>
      <c r="E129" s="77">
        <f>IF(W129=0,C129,0)</f>
        <v>3181035190</v>
      </c>
      <c r="F129" s="77">
        <f>IF(W129=1,C129,0)</f>
        <v>0</v>
      </c>
      <c r="G129" s="78">
        <v>408046361</v>
      </c>
      <c r="H129" s="78">
        <v>99711031</v>
      </c>
      <c r="I129" s="78">
        <v>70110740</v>
      </c>
      <c r="J129" s="78">
        <f>G129+H129+I129</f>
        <v>577868132</v>
      </c>
      <c r="K129" s="78">
        <f>IF(W129=0,J129,0)</f>
        <v>577868132</v>
      </c>
      <c r="L129" s="77">
        <f>IF(W129=1,J129,0)</f>
        <v>0</v>
      </c>
      <c r="M129" s="78">
        <v>3758903322</v>
      </c>
      <c r="N129" s="50">
        <f>J129/M129</f>
        <v>0.15373317228402</v>
      </c>
      <c r="O129" s="79">
        <v>84.6267</v>
      </c>
      <c r="P129" s="79">
        <v>15.3733</v>
      </c>
      <c r="Q129" s="80"/>
      <c r="R129" s="81">
        <v>13.49</v>
      </c>
      <c r="S129" s="81">
        <v>13.49</v>
      </c>
      <c r="T129" s="81">
        <v>13.49</v>
      </c>
      <c r="U129" s="81">
        <v>13.49</v>
      </c>
      <c r="V129" s="82">
        <f>S129*N129+R129*(1-N129)</f>
        <v>13.49</v>
      </c>
      <c r="W129" s="83">
        <f>IF(R129=S129,0,1)</f>
        <v>0</v>
      </c>
      <c r="X129" s="84">
        <f>IF(R129&lt;14.76,C129,0)</f>
        <v>3181035190</v>
      </c>
      <c r="Y129" s="84">
        <f>IF(S129&lt;14.67,J129,0)</f>
        <v>577868132</v>
      </c>
      <c r="Z129" s="83"/>
      <c r="AA129" s="85">
        <f>R129*C129/1000</f>
        <v>42912164.7131</v>
      </c>
      <c r="AB129" s="83"/>
      <c r="AC129" s="85">
        <f>S129*J129/1000</f>
        <v>7795441.10068</v>
      </c>
      <c r="AD129" s="83"/>
      <c r="AE129" s="86">
        <f>E129*R129/1000</f>
        <v>42912164.7131</v>
      </c>
      <c r="AF129" s="83"/>
      <c r="AG129" s="83">
        <f>F129*R129/1000</f>
        <v>0</v>
      </c>
      <c r="AH129" s="83"/>
      <c r="AI129" s="83"/>
      <c r="AJ129" s="85">
        <f>S129*K129/1000</f>
        <v>7795441.10068</v>
      </c>
      <c r="AK129" s="85"/>
      <c r="AL129" s="85">
        <f>S129*L129/1000</f>
        <v>0</v>
      </c>
      <c r="AM129" s="85"/>
    </row>
    <row r="130" ht="15" customHeight="1">
      <c r="A130" t="s" s="75">
        <v>184</v>
      </c>
      <c r="B130" s="76"/>
      <c r="C130" s="77">
        <v>1700190917</v>
      </c>
      <c r="D130" s="78">
        <v>0</v>
      </c>
      <c r="E130" s="77">
        <f>IF(W130=0,C130,0)</f>
        <v>1700190917</v>
      </c>
      <c r="F130" s="77">
        <f>IF(W130=1,C130,0)</f>
        <v>0</v>
      </c>
      <c r="G130" s="78">
        <v>73270433</v>
      </c>
      <c r="H130" s="78">
        <v>23987800</v>
      </c>
      <c r="I130" s="78">
        <v>32395780</v>
      </c>
      <c r="J130" s="78">
        <f>G130+H130+I130</f>
        <v>129654013</v>
      </c>
      <c r="K130" s="78">
        <f>IF(W130=0,J130,0)</f>
        <v>129654013</v>
      </c>
      <c r="L130" s="77">
        <f>IF(W130=1,J130,0)</f>
        <v>0</v>
      </c>
      <c r="M130" s="78">
        <v>1829844930</v>
      </c>
      <c r="N130" s="50">
        <f>J130/M130</f>
        <v>0.0708551915380064</v>
      </c>
      <c r="O130" s="79">
        <v>92.9145</v>
      </c>
      <c r="P130" s="79">
        <v>7.0855</v>
      </c>
      <c r="Q130" s="80"/>
      <c r="R130" s="81">
        <v>14.18</v>
      </c>
      <c r="S130" s="81">
        <v>14.18</v>
      </c>
      <c r="T130" s="81">
        <v>14.18</v>
      </c>
      <c r="U130" s="81">
        <v>14.18</v>
      </c>
      <c r="V130" s="82">
        <f>S130*N130+R130*(1-N130)</f>
        <v>14.18</v>
      </c>
      <c r="W130" s="83">
        <f>IF(R130=S130,0,1)</f>
        <v>0</v>
      </c>
      <c r="X130" s="84">
        <f>IF(R130&lt;14.76,C130,0)</f>
        <v>1700190917</v>
      </c>
      <c r="Y130" s="84">
        <f>IF(S130&lt;14.67,J130,0)</f>
        <v>129654013</v>
      </c>
      <c r="Z130" s="83"/>
      <c r="AA130" s="85">
        <f>R130*C130/1000</f>
        <v>24108707.20306</v>
      </c>
      <c r="AB130" s="83"/>
      <c r="AC130" s="85">
        <f>S130*J130/1000</f>
        <v>1838493.90434</v>
      </c>
      <c r="AD130" s="83"/>
      <c r="AE130" s="86">
        <f>E130*R130/1000</f>
        <v>24108707.20306</v>
      </c>
      <c r="AF130" s="83"/>
      <c r="AG130" s="83">
        <f>F130*R130/1000</f>
        <v>0</v>
      </c>
      <c r="AH130" s="83"/>
      <c r="AI130" s="83"/>
      <c r="AJ130" s="85">
        <f>S130*K130/1000</f>
        <v>1838493.90434</v>
      </c>
      <c r="AK130" s="85"/>
      <c r="AL130" s="85">
        <f>S130*L130/1000</f>
        <v>0</v>
      </c>
      <c r="AM130" s="85"/>
    </row>
    <row r="131" ht="15" customHeight="1">
      <c r="A131" t="s" s="75">
        <v>185</v>
      </c>
      <c r="B131" s="76"/>
      <c r="C131" s="77">
        <v>313272650</v>
      </c>
      <c r="D131" s="78">
        <v>0</v>
      </c>
      <c r="E131" s="77">
        <f>IF(W131=0,C131,0)</f>
        <v>313272650</v>
      </c>
      <c r="F131" s="77">
        <f>IF(W131=1,C131,0)</f>
        <v>0</v>
      </c>
      <c r="G131" s="78">
        <v>14743838</v>
      </c>
      <c r="H131" s="78">
        <v>2235100</v>
      </c>
      <c r="I131" s="78">
        <v>11666669</v>
      </c>
      <c r="J131" s="78">
        <f>G131+H131+I131</f>
        <v>28645607</v>
      </c>
      <c r="K131" s="78">
        <f>IF(W131=0,J131,0)</f>
        <v>28645607</v>
      </c>
      <c r="L131" s="77">
        <f>IF(W131=1,J131,0)</f>
        <v>0</v>
      </c>
      <c r="M131" s="78">
        <v>341918257</v>
      </c>
      <c r="N131" s="50">
        <f>J131/M131</f>
        <v>0.0837791092272677</v>
      </c>
      <c r="O131" s="79">
        <v>91.6221</v>
      </c>
      <c r="P131" s="79">
        <v>8.3779</v>
      </c>
      <c r="Q131" s="80"/>
      <c r="R131" s="81">
        <v>13.3</v>
      </c>
      <c r="S131" s="81">
        <v>13.3</v>
      </c>
      <c r="T131" s="81">
        <v>13.3</v>
      </c>
      <c r="U131" s="81">
        <v>13.3</v>
      </c>
      <c r="V131" s="82">
        <f>S131*N131+R131*(1-N131)</f>
        <v>13.3</v>
      </c>
      <c r="W131" s="83">
        <f>IF(R131=S131,0,1)</f>
        <v>0</v>
      </c>
      <c r="X131" s="84">
        <f>IF(R131&lt;14.76,C131,0)</f>
        <v>313272650</v>
      </c>
      <c r="Y131" s="84">
        <f>IF(S131&lt;14.67,J131,0)</f>
        <v>28645607</v>
      </c>
      <c r="Z131" s="83"/>
      <c r="AA131" s="85">
        <f>R131*C131/1000</f>
        <v>4166526.245</v>
      </c>
      <c r="AB131" s="83"/>
      <c r="AC131" s="85">
        <f>S131*J131/1000</f>
        <v>380986.5731</v>
      </c>
      <c r="AD131" s="83"/>
      <c r="AE131" s="86">
        <f>E131*R131/1000</f>
        <v>4166526.245</v>
      </c>
      <c r="AF131" s="83"/>
      <c r="AG131" s="83">
        <f>F131*R131/1000</f>
        <v>0</v>
      </c>
      <c r="AH131" s="83"/>
      <c r="AI131" s="83"/>
      <c r="AJ131" s="85">
        <f>S131*K131/1000</f>
        <v>380986.5731</v>
      </c>
      <c r="AK131" s="85"/>
      <c r="AL131" s="85">
        <f>S131*L131/1000</f>
        <v>0</v>
      </c>
      <c r="AM131" s="85"/>
    </row>
    <row r="132" ht="15" customHeight="1">
      <c r="A132" t="s" s="75">
        <v>186</v>
      </c>
      <c r="B132" s="76"/>
      <c r="C132" s="77">
        <v>1520337340</v>
      </c>
      <c r="D132" s="78">
        <v>0</v>
      </c>
      <c r="E132" s="77">
        <f>IF(W132=0,C132,0)</f>
        <v>0</v>
      </c>
      <c r="F132" s="77">
        <f>IF(W132=1,C132,0)</f>
        <v>1520337340</v>
      </c>
      <c r="G132" s="78">
        <v>45276940</v>
      </c>
      <c r="H132" s="78">
        <v>2316200</v>
      </c>
      <c r="I132" s="78">
        <v>21164137</v>
      </c>
      <c r="J132" s="78">
        <f>G132+H132+I132</f>
        <v>68757277</v>
      </c>
      <c r="K132" s="78">
        <f>IF(W132=0,J132,0)</f>
        <v>0</v>
      </c>
      <c r="L132" s="77">
        <f>IF(W132=1,J132,0)</f>
        <v>68757277</v>
      </c>
      <c r="M132" s="78">
        <v>1589094617</v>
      </c>
      <c r="N132" s="50">
        <f>J132/M132</f>
        <v>0.0432682083649648</v>
      </c>
      <c r="O132" s="79">
        <v>95.67319999999999</v>
      </c>
      <c r="P132" s="79">
        <v>4.3268</v>
      </c>
      <c r="Q132" s="80"/>
      <c r="R132" s="81">
        <v>16.61</v>
      </c>
      <c r="S132" s="81">
        <v>16.6</v>
      </c>
      <c r="T132" s="81">
        <v>16.6</v>
      </c>
      <c r="U132" s="81">
        <v>16.6</v>
      </c>
      <c r="V132" s="82">
        <f>S132*N132+R132*(1-N132)</f>
        <v>16.6095673179164</v>
      </c>
      <c r="W132" s="83">
        <f>IF(R132=S132,0,1)</f>
        <v>1</v>
      </c>
      <c r="X132" s="84">
        <f>IF(R132&lt;14.76,C132,0)</f>
        <v>0</v>
      </c>
      <c r="Y132" s="84">
        <f>IF(S132&lt;14.67,J132,0)</f>
        <v>0</v>
      </c>
      <c r="Z132" s="83"/>
      <c r="AA132" s="85">
        <f>R132*C132/1000</f>
        <v>25252803.2174</v>
      </c>
      <c r="AB132" s="83"/>
      <c r="AC132" s="85">
        <f>S132*J132/1000</f>
        <v>1141370.7982</v>
      </c>
      <c r="AD132" s="83"/>
      <c r="AE132" s="86">
        <f>E132*R132/1000</f>
        <v>0</v>
      </c>
      <c r="AF132" s="83"/>
      <c r="AG132" s="83">
        <f>F132*R132/1000</f>
        <v>25252803.2174</v>
      </c>
      <c r="AH132" s="83"/>
      <c r="AI132" s="83"/>
      <c r="AJ132" s="85">
        <f>S132*K132/1000</f>
        <v>0</v>
      </c>
      <c r="AK132" s="85"/>
      <c r="AL132" s="85">
        <f>S132*L132/1000</f>
        <v>1141370.7982</v>
      </c>
      <c r="AM132" s="85"/>
    </row>
    <row r="133" ht="15" customHeight="1">
      <c r="A133" t="s" s="75">
        <v>187</v>
      </c>
      <c r="B133" s="76"/>
      <c r="C133" s="77">
        <v>7715282571</v>
      </c>
      <c r="D133" s="78">
        <v>0</v>
      </c>
      <c r="E133" s="77">
        <f>IF(W133=0,C133,0)</f>
        <v>7715282571</v>
      </c>
      <c r="F133" s="77">
        <f>IF(W133=1,C133,0)</f>
        <v>0</v>
      </c>
      <c r="G133" s="78">
        <v>351624369</v>
      </c>
      <c r="H133" s="78">
        <v>33614000</v>
      </c>
      <c r="I133" s="78">
        <v>180844760</v>
      </c>
      <c r="J133" s="78">
        <f>G133+H133+I133</f>
        <v>566083129</v>
      </c>
      <c r="K133" s="78">
        <f>IF(W133=0,J133,0)</f>
        <v>566083129</v>
      </c>
      <c r="L133" s="77">
        <f>IF(W133=1,J133,0)</f>
        <v>0</v>
      </c>
      <c r="M133" s="78">
        <v>8281365700</v>
      </c>
      <c r="N133" s="50">
        <f>J133/M133</f>
        <v>0.0683562530030524</v>
      </c>
      <c r="O133" s="79">
        <v>93.1644</v>
      </c>
      <c r="P133" s="79">
        <v>6.8356</v>
      </c>
      <c r="Q133" s="80"/>
      <c r="R133" s="81">
        <v>6.64</v>
      </c>
      <c r="S133" s="81">
        <v>6.64</v>
      </c>
      <c r="T133" s="81">
        <v>6.64</v>
      </c>
      <c r="U133" s="81">
        <v>6.64</v>
      </c>
      <c r="V133" s="82">
        <f>S133*N133+R133*(1-N133)</f>
        <v>6.64</v>
      </c>
      <c r="W133" s="83">
        <f>IF(R133=S133,0,1)</f>
        <v>0</v>
      </c>
      <c r="X133" s="84">
        <f>IF(R133&lt;14.76,C133,0)</f>
        <v>7715282571</v>
      </c>
      <c r="Y133" s="84">
        <f>IF(S133&lt;14.67,J133,0)</f>
        <v>566083129</v>
      </c>
      <c r="Z133" s="83"/>
      <c r="AA133" s="85">
        <f>R133*C133/1000</f>
        <v>51229476.27144</v>
      </c>
      <c r="AB133" s="83"/>
      <c r="AC133" s="85">
        <f>S133*J133/1000</f>
        <v>3758791.97656</v>
      </c>
      <c r="AD133" s="83"/>
      <c r="AE133" s="86">
        <f>E133*R133/1000</f>
        <v>51229476.27144</v>
      </c>
      <c r="AF133" s="83"/>
      <c r="AG133" s="83">
        <f>F133*R133/1000</f>
        <v>0</v>
      </c>
      <c r="AH133" s="83"/>
      <c r="AI133" s="83"/>
      <c r="AJ133" s="85">
        <f>S133*K133/1000</f>
        <v>3758791.97656</v>
      </c>
      <c r="AK133" s="85"/>
      <c r="AL133" s="85">
        <f>S133*L133/1000</f>
        <v>0</v>
      </c>
      <c r="AM133" s="85"/>
    </row>
    <row r="134" ht="15" customHeight="1">
      <c r="A134" t="s" s="75">
        <v>188</v>
      </c>
      <c r="B134" s="76"/>
      <c r="C134" s="77">
        <v>500240929</v>
      </c>
      <c r="D134" s="78">
        <v>0</v>
      </c>
      <c r="E134" s="77">
        <f>IF(W134=0,C134,0)</f>
        <v>500240929</v>
      </c>
      <c r="F134" s="77">
        <f>IF(W134=1,C134,0)</f>
        <v>0</v>
      </c>
      <c r="G134" s="78">
        <v>98245416</v>
      </c>
      <c r="H134" s="78">
        <v>20206015</v>
      </c>
      <c r="I134" s="78">
        <v>29527630</v>
      </c>
      <c r="J134" s="78">
        <f>G134+H134+I134</f>
        <v>147979061</v>
      </c>
      <c r="K134" s="78">
        <f>IF(W134=0,J134,0)</f>
        <v>147979061</v>
      </c>
      <c r="L134" s="77">
        <f>IF(W134=1,J134,0)</f>
        <v>0</v>
      </c>
      <c r="M134" s="78">
        <v>648219990</v>
      </c>
      <c r="N134" s="50">
        <f>J134/M134</f>
        <v>0.228285247728938</v>
      </c>
      <c r="O134" s="79">
        <v>77.17149999999999</v>
      </c>
      <c r="P134" s="79">
        <v>22.8285</v>
      </c>
      <c r="Q134" s="80"/>
      <c r="R134" s="81">
        <v>13.48</v>
      </c>
      <c r="S134" s="81">
        <v>13.48</v>
      </c>
      <c r="T134" s="81">
        <v>13.48</v>
      </c>
      <c r="U134" s="81">
        <v>13.48</v>
      </c>
      <c r="V134" s="82">
        <f>S134*N134+R134*(1-N134)</f>
        <v>13.48</v>
      </c>
      <c r="W134" s="83">
        <f>IF(R134=S134,0,1)</f>
        <v>0</v>
      </c>
      <c r="X134" s="84">
        <f>IF(R134&lt;14.76,C134,0)</f>
        <v>500240929</v>
      </c>
      <c r="Y134" s="84">
        <f>IF(S134&lt;14.67,J134,0)</f>
        <v>147979061</v>
      </c>
      <c r="Z134" s="83"/>
      <c r="AA134" s="85">
        <f>R134*C134/1000</f>
        <v>6743247.72292</v>
      </c>
      <c r="AB134" s="83"/>
      <c r="AC134" s="85">
        <f>S134*J134/1000</f>
        <v>1994757.74228</v>
      </c>
      <c r="AD134" s="83"/>
      <c r="AE134" s="86">
        <f>E134*R134/1000</f>
        <v>6743247.72292</v>
      </c>
      <c r="AF134" s="83"/>
      <c r="AG134" s="83">
        <f>F134*R134/1000</f>
        <v>0</v>
      </c>
      <c r="AH134" s="83"/>
      <c r="AI134" s="83"/>
      <c r="AJ134" s="85">
        <f>S134*K134/1000</f>
        <v>1994757.74228</v>
      </c>
      <c r="AK134" s="85"/>
      <c r="AL134" s="85">
        <f>S134*L134/1000</f>
        <v>0</v>
      </c>
      <c r="AM134" s="85"/>
    </row>
    <row r="135" ht="15" customHeight="1">
      <c r="A135" t="s" s="75">
        <v>189</v>
      </c>
      <c r="B135" s="76"/>
      <c r="C135" s="77">
        <v>8435061505</v>
      </c>
      <c r="D135" s="78">
        <v>0</v>
      </c>
      <c r="E135" s="77">
        <f>IF(W135=0,C135,0)</f>
        <v>0</v>
      </c>
      <c r="F135" s="77">
        <f>IF(W135=1,C135,0)</f>
        <v>8435061505</v>
      </c>
      <c r="G135" s="78">
        <v>571169034</v>
      </c>
      <c r="H135" s="78">
        <v>312047529</v>
      </c>
      <c r="I135" s="78">
        <v>346592101</v>
      </c>
      <c r="J135" s="78">
        <f>G135+H135+I135</f>
        <v>1229808664</v>
      </c>
      <c r="K135" s="78">
        <f>IF(W135=0,J135,0)</f>
        <v>0</v>
      </c>
      <c r="L135" s="77">
        <f>IF(W135=1,J135,0)</f>
        <v>1229808664</v>
      </c>
      <c r="M135" s="78">
        <v>9664870169</v>
      </c>
      <c r="N135" s="50">
        <f>J135/M135</f>
        <v>0.127245233768851</v>
      </c>
      <c r="O135" s="79">
        <v>87.27549999999999</v>
      </c>
      <c r="P135" s="79">
        <v>12.7245</v>
      </c>
      <c r="Q135" s="80"/>
      <c r="R135" s="81">
        <v>11.15</v>
      </c>
      <c r="S135" s="81">
        <v>20.33</v>
      </c>
      <c r="T135" s="81">
        <v>20.33</v>
      </c>
      <c r="U135" s="81">
        <v>20.33</v>
      </c>
      <c r="V135" s="82">
        <f>S135*N135+R135*(1-N135)</f>
        <v>12.3181112459981</v>
      </c>
      <c r="W135" s="83">
        <f>IF(R135=S135,0,1)</f>
        <v>1</v>
      </c>
      <c r="X135" s="84">
        <f>IF(R135&lt;14.76,C135,0)</f>
        <v>8435061505</v>
      </c>
      <c r="Y135" s="84">
        <f>IF(S135&lt;14.67,J135,0)</f>
        <v>0</v>
      </c>
      <c r="Z135" s="83"/>
      <c r="AA135" s="85">
        <f>R135*C135/1000</f>
        <v>94050935.78075001</v>
      </c>
      <c r="AB135" s="83"/>
      <c r="AC135" s="85">
        <f>S135*J135/1000</f>
        <v>25002010.13912</v>
      </c>
      <c r="AD135" s="83"/>
      <c r="AE135" s="86">
        <f>E135*R135/1000</f>
        <v>0</v>
      </c>
      <c r="AF135" s="83"/>
      <c r="AG135" s="83">
        <f>F135*R135/1000</f>
        <v>94050935.78075001</v>
      </c>
      <c r="AH135" s="83"/>
      <c r="AI135" s="83"/>
      <c r="AJ135" s="85">
        <f>S135*K135/1000</f>
        <v>0</v>
      </c>
      <c r="AK135" s="85"/>
      <c r="AL135" s="85">
        <f>S135*L135/1000</f>
        <v>25002010.13912</v>
      </c>
      <c r="AM135" s="85"/>
    </row>
    <row r="136" ht="15" customHeight="1">
      <c r="A136" t="s" s="75">
        <v>190</v>
      </c>
      <c r="B136" s="76"/>
      <c r="C136" s="77">
        <v>51059592</v>
      </c>
      <c r="D136" s="78">
        <v>0</v>
      </c>
      <c r="E136" s="77">
        <f>IF(W136=0,C136,0)</f>
        <v>51059592</v>
      </c>
      <c r="F136" s="77">
        <f>IF(W136=1,C136,0)</f>
        <v>0</v>
      </c>
      <c r="G136" s="78">
        <v>2922020</v>
      </c>
      <c r="H136" s="78">
        <v>373689</v>
      </c>
      <c r="I136" s="78">
        <v>2761245</v>
      </c>
      <c r="J136" s="78">
        <f>G136+H136+I136</f>
        <v>6056954</v>
      </c>
      <c r="K136" s="78">
        <f>IF(W136=0,J136,0)</f>
        <v>6056954</v>
      </c>
      <c r="L136" s="77">
        <f>IF(W136=1,J136,0)</f>
        <v>0</v>
      </c>
      <c r="M136" s="78">
        <v>57116546</v>
      </c>
      <c r="N136" s="50">
        <f>J136/M136</f>
        <v>0.106045523130898</v>
      </c>
      <c r="O136" s="79">
        <v>89.3954</v>
      </c>
      <c r="P136" s="79">
        <v>10.6046</v>
      </c>
      <c r="Q136" s="80"/>
      <c r="R136" s="81">
        <v>16.66</v>
      </c>
      <c r="S136" s="81">
        <v>16.66</v>
      </c>
      <c r="T136" s="81">
        <v>16.66</v>
      </c>
      <c r="U136" s="81">
        <v>16.66</v>
      </c>
      <c r="V136" s="82">
        <f>S136*N136+R136*(1-N136)</f>
        <v>16.66</v>
      </c>
      <c r="W136" s="83">
        <f>IF(R136=S136,0,1)</f>
        <v>0</v>
      </c>
      <c r="X136" s="84">
        <f>IF(R136&lt;14.76,C136,0)</f>
        <v>0</v>
      </c>
      <c r="Y136" s="84">
        <f>IF(S136&lt;14.67,J136,0)</f>
        <v>0</v>
      </c>
      <c r="Z136" s="83"/>
      <c r="AA136" s="85">
        <f>R136*C136/1000</f>
        <v>850652.80272</v>
      </c>
      <c r="AB136" s="83"/>
      <c r="AC136" s="85">
        <f>S136*J136/1000</f>
        <v>100908.85364</v>
      </c>
      <c r="AD136" s="83"/>
      <c r="AE136" s="86">
        <f>E136*R136/1000</f>
        <v>850652.80272</v>
      </c>
      <c r="AF136" s="83"/>
      <c r="AG136" s="83">
        <f>F136*R136/1000</f>
        <v>0</v>
      </c>
      <c r="AH136" s="83"/>
      <c r="AI136" s="83"/>
      <c r="AJ136" s="85">
        <f>S136*K136/1000</f>
        <v>100908.85364</v>
      </c>
      <c r="AK136" s="85"/>
      <c r="AL136" s="85">
        <f>S136*L136/1000</f>
        <v>0</v>
      </c>
      <c r="AM136" s="85"/>
    </row>
    <row r="137" ht="15" customHeight="1">
      <c r="A137" t="s" s="75">
        <v>191</v>
      </c>
      <c r="B137" s="76"/>
      <c r="C137" s="77">
        <v>90421300</v>
      </c>
      <c r="D137" s="78">
        <v>0</v>
      </c>
      <c r="E137" s="77">
        <f>IF(W137=0,C137,0)</f>
        <v>90421300</v>
      </c>
      <c r="F137" s="77">
        <f>IF(W137=1,C137,0)</f>
        <v>0</v>
      </c>
      <c r="G137" s="78">
        <v>1415330</v>
      </c>
      <c r="H137" s="78">
        <v>95200</v>
      </c>
      <c r="I137" s="78">
        <v>10337144</v>
      </c>
      <c r="J137" s="78">
        <f>G137+H137+I137</f>
        <v>11847674</v>
      </c>
      <c r="K137" s="78">
        <f>IF(W137=0,J137,0)</f>
        <v>11847674</v>
      </c>
      <c r="L137" s="77">
        <f>IF(W137=1,J137,0)</f>
        <v>0</v>
      </c>
      <c r="M137" s="78">
        <v>102268974</v>
      </c>
      <c r="N137" s="50">
        <f>J137/M137</f>
        <v>0.115848175029115</v>
      </c>
      <c r="O137" s="79">
        <v>88.4152</v>
      </c>
      <c r="P137" s="79">
        <v>11.5848</v>
      </c>
      <c r="Q137" s="80"/>
      <c r="R137" s="81">
        <v>22.88</v>
      </c>
      <c r="S137" s="81">
        <v>22.88</v>
      </c>
      <c r="T137" s="81">
        <v>22.88</v>
      </c>
      <c r="U137" s="81">
        <v>22.88</v>
      </c>
      <c r="V137" s="82">
        <f>S137*N137+R137*(1-N137)</f>
        <v>22.88</v>
      </c>
      <c r="W137" s="83">
        <f>IF(R137=S137,0,1)</f>
        <v>0</v>
      </c>
      <c r="X137" s="84">
        <f>IF(R137&lt;14.76,C137,0)</f>
        <v>0</v>
      </c>
      <c r="Y137" s="84">
        <f>IF(S137&lt;14.67,J137,0)</f>
        <v>0</v>
      </c>
      <c r="Z137" s="83"/>
      <c r="AA137" s="85">
        <f>R137*C137/1000</f>
        <v>2068839.344</v>
      </c>
      <c r="AB137" s="83"/>
      <c r="AC137" s="85">
        <f>S137*J137/1000</f>
        <v>271074.78112</v>
      </c>
      <c r="AD137" s="83"/>
      <c r="AE137" s="86">
        <f>E137*R137/1000</f>
        <v>2068839.344</v>
      </c>
      <c r="AF137" s="83"/>
      <c r="AG137" s="83">
        <f>F137*R137/1000</f>
        <v>0</v>
      </c>
      <c r="AH137" s="83"/>
      <c r="AI137" s="83"/>
      <c r="AJ137" s="85">
        <f>S137*K137/1000</f>
        <v>271074.78112</v>
      </c>
      <c r="AK137" s="85"/>
      <c r="AL137" s="85">
        <f>S137*L137/1000</f>
        <v>0</v>
      </c>
      <c r="AM137" s="85"/>
    </row>
    <row r="138" ht="15" customHeight="1">
      <c r="A138" t="s" s="75">
        <v>192</v>
      </c>
      <c r="B138" s="76"/>
      <c r="C138" s="77">
        <v>8544117822</v>
      </c>
      <c r="D138" s="78">
        <v>0</v>
      </c>
      <c r="E138" s="77">
        <f>IF(W138=0,C138,0)</f>
        <v>8544117822</v>
      </c>
      <c r="F138" s="77">
        <f>IF(W138=1,C138,0)</f>
        <v>0</v>
      </c>
      <c r="G138" s="78">
        <v>682409908</v>
      </c>
      <c r="H138" s="78">
        <v>216161400</v>
      </c>
      <c r="I138" s="78">
        <v>128069600</v>
      </c>
      <c r="J138" s="78">
        <f>G138+H138+I138</f>
        <v>1026640908</v>
      </c>
      <c r="K138" s="78">
        <f>IF(W138=0,J138,0)</f>
        <v>1026640908</v>
      </c>
      <c r="L138" s="77">
        <f>IF(W138=1,J138,0)</f>
        <v>0</v>
      </c>
      <c r="M138" s="78">
        <v>9570758730</v>
      </c>
      <c r="N138" s="50">
        <f>J138/M138</f>
        <v>0.107268497405743</v>
      </c>
      <c r="O138" s="79">
        <v>89.2732</v>
      </c>
      <c r="P138" s="79">
        <v>10.7268</v>
      </c>
      <c r="Q138" s="80"/>
      <c r="R138" s="81">
        <v>10</v>
      </c>
      <c r="S138" s="81">
        <v>10</v>
      </c>
      <c r="T138" s="81">
        <v>10</v>
      </c>
      <c r="U138" s="81">
        <v>10</v>
      </c>
      <c r="V138" s="82">
        <f>S138*N138+R138*(1-N138)</f>
        <v>10</v>
      </c>
      <c r="W138" s="83">
        <f>IF(R138=S138,0,1)</f>
        <v>0</v>
      </c>
      <c r="X138" s="84">
        <f>IF(R138&lt;14.76,C138,0)</f>
        <v>8544117822</v>
      </c>
      <c r="Y138" s="84">
        <f>IF(S138&lt;14.67,J138,0)</f>
        <v>1026640908</v>
      </c>
      <c r="Z138" s="83"/>
      <c r="AA138" s="85">
        <f>R138*C138/1000</f>
        <v>85441178.22</v>
      </c>
      <c r="AB138" s="83"/>
      <c r="AC138" s="85">
        <f>S138*J138/1000</f>
        <v>10266409.08</v>
      </c>
      <c r="AD138" s="83"/>
      <c r="AE138" s="86">
        <f>E138*R138/1000</f>
        <v>85441178.22</v>
      </c>
      <c r="AF138" s="83"/>
      <c r="AG138" s="83">
        <f>F138*R138/1000</f>
        <v>0</v>
      </c>
      <c r="AH138" s="83"/>
      <c r="AI138" s="83"/>
      <c r="AJ138" s="85">
        <f>S138*K138/1000</f>
        <v>10266409.08</v>
      </c>
      <c r="AK138" s="85"/>
      <c r="AL138" s="85">
        <f>S138*L138/1000</f>
        <v>0</v>
      </c>
      <c r="AM138" s="85"/>
    </row>
    <row r="139" ht="15" customHeight="1">
      <c r="A139" t="s" s="75">
        <v>193</v>
      </c>
      <c r="B139" s="76"/>
      <c r="C139" s="77">
        <v>280408184</v>
      </c>
      <c r="D139" s="78">
        <v>0</v>
      </c>
      <c r="E139" s="77">
        <f>IF(W139=0,C139,0)</f>
        <v>280408184</v>
      </c>
      <c r="F139" s="77">
        <f>IF(W139=1,C139,0)</f>
        <v>0</v>
      </c>
      <c r="G139" s="78">
        <v>24247593</v>
      </c>
      <c r="H139" s="78">
        <v>7709300</v>
      </c>
      <c r="I139" s="78">
        <v>49350321</v>
      </c>
      <c r="J139" s="78">
        <f>G139+H139+I139</f>
        <v>81307214</v>
      </c>
      <c r="K139" s="78">
        <f>IF(W139=0,J139,0)</f>
        <v>81307214</v>
      </c>
      <c r="L139" s="77">
        <f>IF(W139=1,J139,0)</f>
        <v>0</v>
      </c>
      <c r="M139" s="78">
        <v>361715398</v>
      </c>
      <c r="N139" s="50">
        <f>J139/M139</f>
        <v>0.2247822858788</v>
      </c>
      <c r="O139" s="79">
        <v>77.5218</v>
      </c>
      <c r="P139" s="79">
        <v>22.4782</v>
      </c>
      <c r="Q139" s="80"/>
      <c r="R139" s="81">
        <v>13.49</v>
      </c>
      <c r="S139" s="81">
        <v>13.49</v>
      </c>
      <c r="T139" s="81">
        <v>13.49</v>
      </c>
      <c r="U139" s="81">
        <v>13.49</v>
      </c>
      <c r="V139" s="82">
        <f>S139*N139+R139*(1-N139)</f>
        <v>13.49</v>
      </c>
      <c r="W139" s="83">
        <f>IF(R139=S139,0,1)</f>
        <v>0</v>
      </c>
      <c r="X139" s="84">
        <f>IF(R139&lt;14.76,C139,0)</f>
        <v>280408184</v>
      </c>
      <c r="Y139" s="84">
        <f>IF(S139&lt;14.67,J139,0)</f>
        <v>81307214</v>
      </c>
      <c r="Z139" s="83"/>
      <c r="AA139" s="85">
        <f>R139*C139/1000</f>
        <v>3782706.40216</v>
      </c>
      <c r="AB139" s="83"/>
      <c r="AC139" s="85">
        <f>S139*J139/1000</f>
        <v>1096834.31686</v>
      </c>
      <c r="AD139" s="83"/>
      <c r="AE139" s="86">
        <f>E139*R139/1000</f>
        <v>3782706.40216</v>
      </c>
      <c r="AF139" s="83"/>
      <c r="AG139" s="83">
        <f>F139*R139/1000</f>
        <v>0</v>
      </c>
      <c r="AH139" s="83"/>
      <c r="AI139" s="83"/>
      <c r="AJ139" s="85">
        <f>S139*K139/1000</f>
        <v>1096834.31686</v>
      </c>
      <c r="AK139" s="85"/>
      <c r="AL139" s="85">
        <f>S139*L139/1000</f>
        <v>0</v>
      </c>
      <c r="AM139" s="85"/>
    </row>
    <row r="140" ht="15" customHeight="1">
      <c r="A140" t="s" s="75">
        <v>194</v>
      </c>
      <c r="B140" s="76"/>
      <c r="C140" s="77">
        <v>1567610480</v>
      </c>
      <c r="D140" s="78">
        <v>0</v>
      </c>
      <c r="E140" s="77">
        <f>IF(W140=0,C140,0)</f>
        <v>0</v>
      </c>
      <c r="F140" s="77">
        <f>IF(W140=1,C140,0)</f>
        <v>1567610480</v>
      </c>
      <c r="G140" s="78">
        <v>101853920</v>
      </c>
      <c r="H140" s="78">
        <v>76919900</v>
      </c>
      <c r="I140" s="78">
        <v>64835290</v>
      </c>
      <c r="J140" s="78">
        <f>G140+H140+I140</f>
        <v>243609110</v>
      </c>
      <c r="K140" s="78">
        <f>IF(W140=0,J140,0)</f>
        <v>0</v>
      </c>
      <c r="L140" s="77">
        <f>IF(W140=1,J140,0)</f>
        <v>243609110</v>
      </c>
      <c r="M140" s="78">
        <v>1811219590</v>
      </c>
      <c r="N140" s="50">
        <f>J140/M140</f>
        <v>0.134500041488619</v>
      </c>
      <c r="O140" s="79">
        <v>86.55</v>
      </c>
      <c r="P140" s="79">
        <v>13.45</v>
      </c>
      <c r="Q140" s="80"/>
      <c r="R140" s="81">
        <v>15.38</v>
      </c>
      <c r="S140" s="81">
        <v>30.47</v>
      </c>
      <c r="T140" s="81">
        <v>30.47</v>
      </c>
      <c r="U140" s="81">
        <v>30.47</v>
      </c>
      <c r="V140" s="82">
        <f>S140*N140+R140*(1-N140)</f>
        <v>17.4096056260633</v>
      </c>
      <c r="W140" s="83">
        <f>IF(R140=S140,0,1)</f>
        <v>1</v>
      </c>
      <c r="X140" s="84">
        <f>IF(R140&lt;14.76,C140,0)</f>
        <v>0</v>
      </c>
      <c r="Y140" s="84">
        <f>IF(S140&lt;14.67,J140,0)</f>
        <v>0</v>
      </c>
      <c r="Z140" s="83"/>
      <c r="AA140" s="85">
        <f>R140*C140/1000</f>
        <v>24109849.1824</v>
      </c>
      <c r="AB140" s="83"/>
      <c r="AC140" s="85">
        <f>S140*J140/1000</f>
        <v>7422769.5817</v>
      </c>
      <c r="AD140" s="83"/>
      <c r="AE140" s="86">
        <f>E140*R140/1000</f>
        <v>0</v>
      </c>
      <c r="AF140" s="83"/>
      <c r="AG140" s="83">
        <f>F140*R140/1000</f>
        <v>24109849.1824</v>
      </c>
      <c r="AH140" s="83"/>
      <c r="AI140" s="83"/>
      <c r="AJ140" s="85">
        <f>S140*K140/1000</f>
        <v>0</v>
      </c>
      <c r="AK140" s="85"/>
      <c r="AL140" s="85">
        <f>S140*L140/1000</f>
        <v>7422769.5817</v>
      </c>
      <c r="AM140" s="85"/>
    </row>
    <row r="141" ht="15" customHeight="1">
      <c r="A141" t="s" s="75">
        <v>195</v>
      </c>
      <c r="B141" s="76"/>
      <c r="C141" s="77">
        <v>3047197901</v>
      </c>
      <c r="D141" s="78">
        <v>0</v>
      </c>
      <c r="E141" s="77">
        <f>IF(W141=0,C141,0)</f>
        <v>3047197901</v>
      </c>
      <c r="F141" s="77">
        <f>IF(W141=1,C141,0)</f>
        <v>0</v>
      </c>
      <c r="G141" s="78">
        <v>83085229</v>
      </c>
      <c r="H141" s="78">
        <v>34195300</v>
      </c>
      <c r="I141" s="78">
        <v>37826160</v>
      </c>
      <c r="J141" s="78">
        <f>G141+H141+I141</f>
        <v>155106689</v>
      </c>
      <c r="K141" s="78">
        <f>IF(W141=0,J141,0)</f>
        <v>155106689</v>
      </c>
      <c r="L141" s="77">
        <f>IF(W141=1,J141,0)</f>
        <v>0</v>
      </c>
      <c r="M141" s="78">
        <v>3202304590</v>
      </c>
      <c r="N141" s="50">
        <f>J141/M141</f>
        <v>0.0484359574927256</v>
      </c>
      <c r="O141" s="79">
        <v>95.1564</v>
      </c>
      <c r="P141" s="79">
        <v>4.8436</v>
      </c>
      <c r="Q141" s="80"/>
      <c r="R141" s="81">
        <v>14.99</v>
      </c>
      <c r="S141" s="81">
        <v>14.99</v>
      </c>
      <c r="T141" s="81">
        <v>14.99</v>
      </c>
      <c r="U141" s="81">
        <v>14.99</v>
      </c>
      <c r="V141" s="82">
        <f>S141*N141+R141*(1-N141)</f>
        <v>14.99</v>
      </c>
      <c r="W141" s="83">
        <f>IF(R141=S141,0,1)</f>
        <v>0</v>
      </c>
      <c r="X141" s="84">
        <f>IF(R141&lt;14.76,C141,0)</f>
        <v>0</v>
      </c>
      <c r="Y141" s="84">
        <f>IF(S141&lt;14.67,J141,0)</f>
        <v>0</v>
      </c>
      <c r="Z141" s="83"/>
      <c r="AA141" s="85">
        <f>R141*C141/1000</f>
        <v>45677496.53599</v>
      </c>
      <c r="AB141" s="83"/>
      <c r="AC141" s="85">
        <f>S141*J141/1000</f>
        <v>2325049.26811</v>
      </c>
      <c r="AD141" s="83"/>
      <c r="AE141" s="86">
        <f>E141*R141/1000</f>
        <v>45677496.53599</v>
      </c>
      <c r="AF141" s="83"/>
      <c r="AG141" s="83">
        <f>F141*R141/1000</f>
        <v>0</v>
      </c>
      <c r="AH141" s="83"/>
      <c r="AI141" s="83"/>
      <c r="AJ141" s="85">
        <f>S141*K141/1000</f>
        <v>2325049.26811</v>
      </c>
      <c r="AK141" s="85"/>
      <c r="AL141" s="85">
        <f>S141*L141/1000</f>
        <v>0</v>
      </c>
      <c r="AM141" s="85"/>
    </row>
    <row r="142" ht="15" customHeight="1">
      <c r="A142" t="s" s="75">
        <v>196</v>
      </c>
      <c r="B142" s="76"/>
      <c r="C142" s="77">
        <v>460491049</v>
      </c>
      <c r="D142" s="78">
        <v>0</v>
      </c>
      <c r="E142" s="77">
        <f>IF(W142=0,C142,0)</f>
        <v>460491049</v>
      </c>
      <c r="F142" s="77">
        <f>IF(W142=1,C142,0)</f>
        <v>0</v>
      </c>
      <c r="G142" s="78">
        <v>5096651</v>
      </c>
      <c r="H142" s="78">
        <v>724400</v>
      </c>
      <c r="I142" s="78">
        <v>10440796</v>
      </c>
      <c r="J142" s="78">
        <f>G142+H142+I142</f>
        <v>16261847</v>
      </c>
      <c r="K142" s="78">
        <f>IF(W142=0,J142,0)</f>
        <v>16261847</v>
      </c>
      <c r="L142" s="77">
        <f>IF(W142=1,J142,0)</f>
        <v>0</v>
      </c>
      <c r="M142" s="78">
        <v>476752896</v>
      </c>
      <c r="N142" s="50">
        <f>J142/M142</f>
        <v>0.034109592487929</v>
      </c>
      <c r="O142" s="79">
        <v>96.589</v>
      </c>
      <c r="P142" s="79">
        <v>3.411</v>
      </c>
      <c r="Q142" s="80"/>
      <c r="R142" s="81">
        <v>13.09</v>
      </c>
      <c r="S142" s="81">
        <v>13.09</v>
      </c>
      <c r="T142" s="81">
        <v>13.09</v>
      </c>
      <c r="U142" s="81">
        <v>13.09</v>
      </c>
      <c r="V142" s="82">
        <f>S142*N142+R142*(1-N142)</f>
        <v>13.09</v>
      </c>
      <c r="W142" s="83">
        <f>IF(R142=S142,0,1)</f>
        <v>0</v>
      </c>
      <c r="X142" s="84">
        <f>IF(R142&lt;14.76,C142,0)</f>
        <v>460491049</v>
      </c>
      <c r="Y142" s="84">
        <f>IF(S142&lt;14.67,J142,0)</f>
        <v>16261847</v>
      </c>
      <c r="Z142" s="83"/>
      <c r="AA142" s="85">
        <f>R142*C142/1000</f>
        <v>6027827.83141</v>
      </c>
      <c r="AB142" s="83"/>
      <c r="AC142" s="85">
        <f>S142*J142/1000</f>
        <v>212867.57723</v>
      </c>
      <c r="AD142" s="83"/>
      <c r="AE142" s="86">
        <f>E142*R142/1000</f>
        <v>6027827.83141</v>
      </c>
      <c r="AF142" s="83"/>
      <c r="AG142" s="83">
        <f>F142*R142/1000</f>
        <v>0</v>
      </c>
      <c r="AH142" s="83"/>
      <c r="AI142" s="83"/>
      <c r="AJ142" s="85">
        <f>S142*K142/1000</f>
        <v>212867.57723</v>
      </c>
      <c r="AK142" s="85"/>
      <c r="AL142" s="85">
        <f>S142*L142/1000</f>
        <v>0</v>
      </c>
      <c r="AM142" s="85"/>
    </row>
    <row r="143" ht="15" customHeight="1">
      <c r="A143" t="s" s="75">
        <v>197</v>
      </c>
      <c r="B143" s="76"/>
      <c r="C143" s="77">
        <v>3047813348</v>
      </c>
      <c r="D143" s="78">
        <v>0</v>
      </c>
      <c r="E143" s="77">
        <f>IF(W143=0,C143,0)</f>
        <v>3047813348</v>
      </c>
      <c r="F143" s="77">
        <f>IF(W143=1,C143,0)</f>
        <v>0</v>
      </c>
      <c r="G143" s="78">
        <v>92018799</v>
      </c>
      <c r="H143" s="78">
        <v>274050876</v>
      </c>
      <c r="I143" s="78">
        <v>116505750</v>
      </c>
      <c r="J143" s="78">
        <f>G143+H143+I143</f>
        <v>482575425</v>
      </c>
      <c r="K143" s="78">
        <f>IF(W143=0,J143,0)</f>
        <v>482575425</v>
      </c>
      <c r="L143" s="77">
        <f>IF(W143=1,J143,0)</f>
        <v>0</v>
      </c>
      <c r="M143" s="78">
        <v>3530388773</v>
      </c>
      <c r="N143" s="50">
        <f>J143/M143</f>
        <v>0.136691864842388</v>
      </c>
      <c r="O143" s="79">
        <v>86.3308</v>
      </c>
      <c r="P143" s="79">
        <v>13.6692</v>
      </c>
      <c r="Q143" s="80"/>
      <c r="R143" s="81">
        <v>15.4</v>
      </c>
      <c r="S143" s="81">
        <v>15.4</v>
      </c>
      <c r="T143" s="81">
        <v>15.4</v>
      </c>
      <c r="U143" s="81">
        <v>15.4</v>
      </c>
      <c r="V143" s="82">
        <f>S143*N143+R143*(1-N143)</f>
        <v>15.4</v>
      </c>
      <c r="W143" s="83">
        <f>IF(R143=S143,0,1)</f>
        <v>0</v>
      </c>
      <c r="X143" s="84">
        <f>IF(R143&lt;14.76,C143,0)</f>
        <v>0</v>
      </c>
      <c r="Y143" s="84">
        <f>IF(S143&lt;14.67,J143,0)</f>
        <v>0</v>
      </c>
      <c r="Z143" s="83"/>
      <c r="AA143" s="85">
        <f>R143*C143/1000</f>
        <v>46936325.5592</v>
      </c>
      <c r="AB143" s="83"/>
      <c r="AC143" s="85">
        <f>S143*J143/1000</f>
        <v>7431661.545</v>
      </c>
      <c r="AD143" s="83"/>
      <c r="AE143" s="86">
        <f>E143*R143/1000</f>
        <v>46936325.5592</v>
      </c>
      <c r="AF143" s="83"/>
      <c r="AG143" s="83">
        <f>F143*R143/1000</f>
        <v>0</v>
      </c>
      <c r="AH143" s="83"/>
      <c r="AI143" s="83"/>
      <c r="AJ143" s="85">
        <f>S143*K143/1000</f>
        <v>7431661.545</v>
      </c>
      <c r="AK143" s="85"/>
      <c r="AL143" s="85">
        <f>S143*L143/1000</f>
        <v>0</v>
      </c>
      <c r="AM143" s="85"/>
    </row>
    <row r="144" ht="15" customHeight="1">
      <c r="A144" t="s" s="75">
        <v>198</v>
      </c>
      <c r="B144" s="76"/>
      <c r="C144" s="77">
        <v>1961297316</v>
      </c>
      <c r="D144" s="78">
        <v>0</v>
      </c>
      <c r="E144" s="77">
        <f>IF(W144=0,C144,0)</f>
        <v>0</v>
      </c>
      <c r="F144" s="77">
        <f>IF(W144=1,C144,0)</f>
        <v>1961297316</v>
      </c>
      <c r="G144" s="78">
        <v>441043024</v>
      </c>
      <c r="H144" s="78">
        <v>75558437</v>
      </c>
      <c r="I144" s="78">
        <v>60497228</v>
      </c>
      <c r="J144" s="78">
        <f>G144+H144+I144</f>
        <v>577098689</v>
      </c>
      <c r="K144" s="78">
        <f>IF(W144=0,J144,0)</f>
        <v>0</v>
      </c>
      <c r="L144" s="77">
        <f>IF(W144=1,J144,0)</f>
        <v>577098689</v>
      </c>
      <c r="M144" s="78">
        <v>2538396005</v>
      </c>
      <c r="N144" s="50">
        <f>J144/M144</f>
        <v>0.227347777046316</v>
      </c>
      <c r="O144" s="79">
        <v>77.26519999999999</v>
      </c>
      <c r="P144" s="79">
        <v>22.7348</v>
      </c>
      <c r="Q144" s="80"/>
      <c r="R144" s="81">
        <v>18.76</v>
      </c>
      <c r="S144" s="81">
        <v>40.17</v>
      </c>
      <c r="T144" s="81">
        <v>40.17</v>
      </c>
      <c r="U144" s="81">
        <v>40.17</v>
      </c>
      <c r="V144" s="82">
        <f>S144*N144+R144*(1-N144)</f>
        <v>23.6275159065616</v>
      </c>
      <c r="W144" s="83">
        <f>IF(R144=S144,0,1)</f>
        <v>1</v>
      </c>
      <c r="X144" s="84">
        <f>IF(R144&lt;14.76,C144,0)</f>
        <v>0</v>
      </c>
      <c r="Y144" s="84">
        <f>IF(S144&lt;14.67,J144,0)</f>
        <v>0</v>
      </c>
      <c r="Z144" s="83"/>
      <c r="AA144" s="85">
        <f>R144*C144/1000</f>
        <v>36793937.64816</v>
      </c>
      <c r="AB144" s="83"/>
      <c r="AC144" s="85">
        <f>S144*J144/1000</f>
        <v>23182054.33713</v>
      </c>
      <c r="AD144" s="83"/>
      <c r="AE144" s="86">
        <f>E144*R144/1000</f>
        <v>0</v>
      </c>
      <c r="AF144" s="83"/>
      <c r="AG144" s="83">
        <f>F144*R144/1000</f>
        <v>36793937.64816</v>
      </c>
      <c r="AH144" s="83"/>
      <c r="AI144" s="83"/>
      <c r="AJ144" s="85">
        <f>S144*K144/1000</f>
        <v>0</v>
      </c>
      <c r="AK144" s="85"/>
      <c r="AL144" s="85">
        <f>S144*L144/1000</f>
        <v>23182054.33713</v>
      </c>
      <c r="AM144" s="85"/>
    </row>
    <row r="145" ht="15" customHeight="1">
      <c r="A145" t="s" s="75">
        <v>199</v>
      </c>
      <c r="B145" s="76"/>
      <c r="C145" s="77">
        <v>872861481</v>
      </c>
      <c r="D145" s="78">
        <v>0</v>
      </c>
      <c r="E145" s="77">
        <f>IF(W145=0,C145,0)</f>
        <v>0</v>
      </c>
      <c r="F145" s="77">
        <f>IF(W145=1,C145,0)</f>
        <v>872861481</v>
      </c>
      <c r="G145" s="78">
        <v>51360230</v>
      </c>
      <c r="H145" s="78">
        <v>42732500</v>
      </c>
      <c r="I145" s="78">
        <v>35596510</v>
      </c>
      <c r="J145" s="78">
        <f>G145+H145+I145</f>
        <v>129689240</v>
      </c>
      <c r="K145" s="78">
        <f>IF(W145=0,J145,0)</f>
        <v>0</v>
      </c>
      <c r="L145" s="77">
        <f>IF(W145=1,J145,0)</f>
        <v>129689240</v>
      </c>
      <c r="M145" s="78">
        <v>1002550721</v>
      </c>
      <c r="N145" s="50">
        <f>J145/M145</f>
        <v>0.129359280566514</v>
      </c>
      <c r="O145" s="79">
        <v>87.0641</v>
      </c>
      <c r="P145" s="79">
        <v>12.9359</v>
      </c>
      <c r="Q145" s="80"/>
      <c r="R145" s="81">
        <v>16.15</v>
      </c>
      <c r="S145" s="81">
        <v>26.17</v>
      </c>
      <c r="T145" s="81">
        <v>26.17</v>
      </c>
      <c r="U145" s="81">
        <v>26.17</v>
      </c>
      <c r="V145" s="82">
        <f>S145*N145+R145*(1-N145)</f>
        <v>17.4461799912765</v>
      </c>
      <c r="W145" s="83">
        <f>IF(R145=S145,0,1)</f>
        <v>1</v>
      </c>
      <c r="X145" s="84">
        <f>IF(R145&lt;14.76,C145,0)</f>
        <v>0</v>
      </c>
      <c r="Y145" s="84">
        <f>IF(S145&lt;14.67,J145,0)</f>
        <v>0</v>
      </c>
      <c r="Z145" s="83"/>
      <c r="AA145" s="85">
        <f>R145*C145/1000</f>
        <v>14096712.91815</v>
      </c>
      <c r="AB145" s="83"/>
      <c r="AC145" s="85">
        <f>S145*J145/1000</f>
        <v>3393967.4108</v>
      </c>
      <c r="AD145" s="83"/>
      <c r="AE145" s="86">
        <f>E145*R145/1000</f>
        <v>0</v>
      </c>
      <c r="AF145" s="83"/>
      <c r="AG145" s="83">
        <f>F145*R145/1000</f>
        <v>14096712.91815</v>
      </c>
      <c r="AH145" s="83"/>
      <c r="AI145" s="83"/>
      <c r="AJ145" s="85">
        <f>S145*K145/1000</f>
        <v>0</v>
      </c>
      <c r="AK145" s="85"/>
      <c r="AL145" s="85">
        <f>S145*L145/1000</f>
        <v>3393967.4108</v>
      </c>
      <c r="AM145" s="85"/>
    </row>
    <row r="146" ht="15" customHeight="1">
      <c r="A146" t="s" s="75">
        <v>200</v>
      </c>
      <c r="B146" s="76"/>
      <c r="C146" s="77">
        <v>4519739480</v>
      </c>
      <c r="D146" s="78">
        <v>0</v>
      </c>
      <c r="E146" s="77">
        <f>IF(W146=0,C146,0)</f>
        <v>0</v>
      </c>
      <c r="F146" s="77">
        <f>IF(W146=1,C146,0)</f>
        <v>4519739480</v>
      </c>
      <c r="G146" s="78">
        <v>197133640</v>
      </c>
      <c r="H146" s="78">
        <v>396663667</v>
      </c>
      <c r="I146" s="78">
        <v>391363140</v>
      </c>
      <c r="J146" s="78">
        <f>G146+H146+I146</f>
        <v>985160447</v>
      </c>
      <c r="K146" s="78">
        <f>IF(W146=0,J146,0)</f>
        <v>0</v>
      </c>
      <c r="L146" s="77">
        <f>IF(W146=1,J146,0)</f>
        <v>985160447</v>
      </c>
      <c r="M146" s="78">
        <v>5504899927</v>
      </c>
      <c r="N146" s="50">
        <f>J146/M146</f>
        <v>0.178960645981603</v>
      </c>
      <c r="O146" s="79">
        <v>82.1039</v>
      </c>
      <c r="P146" s="79">
        <v>17.8961</v>
      </c>
      <c r="Q146" s="80"/>
      <c r="R146" s="81">
        <v>15.81</v>
      </c>
      <c r="S146" s="81">
        <v>15.8</v>
      </c>
      <c r="T146" s="81">
        <v>15.8</v>
      </c>
      <c r="U146" s="81">
        <v>15.8</v>
      </c>
      <c r="V146" s="82">
        <f>S146*N146+R146*(1-N146)</f>
        <v>15.8082103935402</v>
      </c>
      <c r="W146" s="83">
        <f>IF(R146=S146,0,1)</f>
        <v>1</v>
      </c>
      <c r="X146" s="84">
        <f>IF(R146&lt;14.76,C146,0)</f>
        <v>0</v>
      </c>
      <c r="Y146" s="84">
        <f>IF(S146&lt;14.67,J146,0)</f>
        <v>0</v>
      </c>
      <c r="Z146" s="83"/>
      <c r="AA146" s="85">
        <f>R146*C146/1000</f>
        <v>71457081.1788</v>
      </c>
      <c r="AB146" s="83"/>
      <c r="AC146" s="85">
        <f>S146*J146/1000</f>
        <v>15565535.0626</v>
      </c>
      <c r="AD146" s="83"/>
      <c r="AE146" s="86">
        <f>E146*R146/1000</f>
        <v>0</v>
      </c>
      <c r="AF146" s="83"/>
      <c r="AG146" s="83">
        <f>F146*R146/1000</f>
        <v>71457081.1788</v>
      </c>
      <c r="AH146" s="83"/>
      <c r="AI146" s="83"/>
      <c r="AJ146" s="85">
        <f>S146*K146/1000</f>
        <v>0</v>
      </c>
      <c r="AK146" s="85"/>
      <c r="AL146" s="85">
        <f>S146*L146/1000</f>
        <v>15565535.0626</v>
      </c>
      <c r="AM146" s="85"/>
    </row>
    <row r="147" ht="15" customHeight="1">
      <c r="A147" t="s" s="75">
        <v>201</v>
      </c>
      <c r="B147" s="76"/>
      <c r="C147" s="77">
        <v>581275887</v>
      </c>
      <c r="D147" s="78">
        <v>0</v>
      </c>
      <c r="E147" s="77">
        <f>IF(W147=0,C147,0)</f>
        <v>581275887</v>
      </c>
      <c r="F147" s="77">
        <f>IF(W147=1,C147,0)</f>
        <v>0</v>
      </c>
      <c r="G147" s="78">
        <v>13373933</v>
      </c>
      <c r="H147" s="78">
        <v>5043200</v>
      </c>
      <c r="I147" s="78">
        <v>18418860</v>
      </c>
      <c r="J147" s="78">
        <f>G147+H147+I147</f>
        <v>36835993</v>
      </c>
      <c r="K147" s="78">
        <f>IF(W147=0,J147,0)</f>
        <v>36835993</v>
      </c>
      <c r="L147" s="77">
        <f>IF(W147=1,J147,0)</f>
        <v>0</v>
      </c>
      <c r="M147" s="78">
        <v>618111880</v>
      </c>
      <c r="N147" s="50">
        <f>J147/M147</f>
        <v>0.0595943779627727</v>
      </c>
      <c r="O147" s="79">
        <v>94.0406</v>
      </c>
      <c r="P147" s="79">
        <v>5.9594</v>
      </c>
      <c r="Q147" s="80"/>
      <c r="R147" s="81">
        <v>13.03</v>
      </c>
      <c r="S147" s="81">
        <v>13.03</v>
      </c>
      <c r="T147" s="81">
        <v>13.03</v>
      </c>
      <c r="U147" s="81">
        <v>13.03</v>
      </c>
      <c r="V147" s="82">
        <f>S147*N147+R147*(1-N147)</f>
        <v>13.03</v>
      </c>
      <c r="W147" s="83">
        <f>IF(R147=S147,0,1)</f>
        <v>0</v>
      </c>
      <c r="X147" s="84">
        <f>IF(R147&lt;14.76,C147,0)</f>
        <v>581275887</v>
      </c>
      <c r="Y147" s="84">
        <f>IF(S147&lt;14.67,J147,0)</f>
        <v>36835993</v>
      </c>
      <c r="Z147" s="83"/>
      <c r="AA147" s="85">
        <f>R147*C147/1000</f>
        <v>7574024.80761</v>
      </c>
      <c r="AB147" s="83"/>
      <c r="AC147" s="85">
        <f>S147*J147/1000</f>
        <v>479972.98879</v>
      </c>
      <c r="AD147" s="83"/>
      <c r="AE147" s="86">
        <f>E147*R147/1000</f>
        <v>7574024.80761</v>
      </c>
      <c r="AF147" s="83"/>
      <c r="AG147" s="83">
        <f>F147*R147/1000</f>
        <v>0</v>
      </c>
      <c r="AH147" s="83"/>
      <c r="AI147" s="83"/>
      <c r="AJ147" s="85">
        <f>S147*K147/1000</f>
        <v>479972.98879</v>
      </c>
      <c r="AK147" s="85"/>
      <c r="AL147" s="85">
        <f>S147*L147/1000</f>
        <v>0</v>
      </c>
      <c r="AM147" s="85"/>
    </row>
    <row r="148" ht="15" customHeight="1">
      <c r="A148" t="s" s="75">
        <v>202</v>
      </c>
      <c r="B148" s="76"/>
      <c r="C148" s="77">
        <v>3210130118</v>
      </c>
      <c r="D148" s="78">
        <v>0</v>
      </c>
      <c r="E148" s="77">
        <f>IF(W148=0,C148,0)</f>
        <v>0</v>
      </c>
      <c r="F148" s="77">
        <f>IF(W148=1,C148,0)</f>
        <v>3210130118</v>
      </c>
      <c r="G148" s="78">
        <v>221132882</v>
      </c>
      <c r="H148" s="78">
        <v>193972800</v>
      </c>
      <c r="I148" s="78">
        <v>79069800</v>
      </c>
      <c r="J148" s="78">
        <f>G148+H148+I148</f>
        <v>494175482</v>
      </c>
      <c r="K148" s="78">
        <f>IF(W148=0,J148,0)</f>
        <v>0</v>
      </c>
      <c r="L148" s="77">
        <f>IF(W148=1,J148,0)</f>
        <v>494175482</v>
      </c>
      <c r="M148" s="78">
        <v>3704305600</v>
      </c>
      <c r="N148" s="50">
        <f>J148/M148</f>
        <v>0.133405700112863</v>
      </c>
      <c r="O148" s="79">
        <v>86.65940000000001</v>
      </c>
      <c r="P148" s="79">
        <v>13.3406</v>
      </c>
      <c r="Q148" s="80"/>
      <c r="R148" s="81">
        <v>14.6</v>
      </c>
      <c r="S148" s="81">
        <v>28.88</v>
      </c>
      <c r="T148" s="81">
        <v>28.88</v>
      </c>
      <c r="U148" s="81">
        <v>28.88</v>
      </c>
      <c r="V148" s="82">
        <f>S148*N148+R148*(1-N148)</f>
        <v>16.5050333976117</v>
      </c>
      <c r="W148" s="83">
        <f>IF(R148=S148,0,1)</f>
        <v>1</v>
      </c>
      <c r="X148" s="84">
        <f>IF(R148&lt;14.76,C148,0)</f>
        <v>3210130118</v>
      </c>
      <c r="Y148" s="84">
        <f>IF(S148&lt;14.67,J148,0)</f>
        <v>0</v>
      </c>
      <c r="Z148" s="83"/>
      <c r="AA148" s="85">
        <f>R148*C148/1000</f>
        <v>46867899.7228</v>
      </c>
      <c r="AB148" s="83"/>
      <c r="AC148" s="85">
        <f>S148*J148/1000</f>
        <v>14271787.92016</v>
      </c>
      <c r="AD148" s="83"/>
      <c r="AE148" s="86">
        <f>E148*R148/1000</f>
        <v>0</v>
      </c>
      <c r="AF148" s="83"/>
      <c r="AG148" s="83">
        <f>F148*R148/1000</f>
        <v>46867899.7228</v>
      </c>
      <c r="AH148" s="83"/>
      <c r="AI148" s="83"/>
      <c r="AJ148" s="85">
        <f>S148*K148/1000</f>
        <v>0</v>
      </c>
      <c r="AK148" s="85"/>
      <c r="AL148" s="85">
        <f>S148*L148/1000</f>
        <v>14271787.92016</v>
      </c>
      <c r="AM148" s="85"/>
    </row>
    <row r="149" ht="15" customHeight="1">
      <c r="A149" t="s" s="75">
        <v>203</v>
      </c>
      <c r="B149" s="76"/>
      <c r="C149" s="77">
        <v>2754972466</v>
      </c>
      <c r="D149" s="78">
        <v>0</v>
      </c>
      <c r="E149" s="77">
        <f>IF(W149=0,C149,0)</f>
        <v>2754972466</v>
      </c>
      <c r="F149" s="77">
        <f>IF(W149=1,C149,0)</f>
        <v>0</v>
      </c>
      <c r="G149" s="78">
        <v>72677334</v>
      </c>
      <c r="H149" s="78">
        <v>0</v>
      </c>
      <c r="I149" s="78">
        <v>45579520</v>
      </c>
      <c r="J149" s="78">
        <f>G149+H149+I149</f>
        <v>118256854</v>
      </c>
      <c r="K149" s="78">
        <f>IF(W149=0,J149,0)</f>
        <v>118256854</v>
      </c>
      <c r="L149" s="77">
        <f>IF(W149=1,J149,0)</f>
        <v>0</v>
      </c>
      <c r="M149" s="78">
        <v>2873229320</v>
      </c>
      <c r="N149" s="50">
        <f>J149/M149</f>
        <v>0.0411581676327875</v>
      </c>
      <c r="O149" s="79">
        <v>95.88420000000001</v>
      </c>
      <c r="P149" s="79">
        <v>4.1158</v>
      </c>
      <c r="Q149" s="80"/>
      <c r="R149" s="81">
        <v>12.17</v>
      </c>
      <c r="S149" s="81">
        <v>12.17</v>
      </c>
      <c r="T149" s="81">
        <v>12.17</v>
      </c>
      <c r="U149" s="81">
        <v>12.17</v>
      </c>
      <c r="V149" s="82">
        <f>S149*N149+R149*(1-N149)</f>
        <v>12.17</v>
      </c>
      <c r="W149" s="83">
        <f>IF(R149=S149,0,1)</f>
        <v>0</v>
      </c>
      <c r="X149" s="84">
        <f>IF(R149&lt;14.76,C149,0)</f>
        <v>2754972466</v>
      </c>
      <c r="Y149" s="84">
        <f>IF(S149&lt;14.67,J149,0)</f>
        <v>118256854</v>
      </c>
      <c r="Z149" s="83"/>
      <c r="AA149" s="85">
        <f>R149*C149/1000</f>
        <v>33528014.91122</v>
      </c>
      <c r="AB149" s="83"/>
      <c r="AC149" s="85">
        <f>S149*J149/1000</f>
        <v>1439185.91318</v>
      </c>
      <c r="AD149" s="83"/>
      <c r="AE149" s="86">
        <f>E149*R149/1000</f>
        <v>33528014.91122</v>
      </c>
      <c r="AF149" s="83"/>
      <c r="AG149" s="83">
        <f>F149*R149/1000</f>
        <v>0</v>
      </c>
      <c r="AH149" s="83"/>
      <c r="AI149" s="83"/>
      <c r="AJ149" s="85">
        <f>S149*K149/1000</f>
        <v>1439185.91318</v>
      </c>
      <c r="AK149" s="85"/>
      <c r="AL149" s="85">
        <f>S149*L149/1000</f>
        <v>0</v>
      </c>
      <c r="AM149" s="85"/>
    </row>
    <row r="150" ht="15" customHeight="1">
      <c r="A150" t="s" s="75">
        <v>204</v>
      </c>
      <c r="B150" s="76"/>
      <c r="C150" s="77">
        <v>244336128</v>
      </c>
      <c r="D150" s="78">
        <v>0</v>
      </c>
      <c r="E150" s="77">
        <f>IF(W150=0,C150,0)</f>
        <v>244336128</v>
      </c>
      <c r="F150" s="77">
        <f>IF(W150=1,C150,0)</f>
        <v>0</v>
      </c>
      <c r="G150" s="78">
        <v>5720114</v>
      </c>
      <c r="H150" s="78">
        <v>1375700</v>
      </c>
      <c r="I150" s="78">
        <v>7888623</v>
      </c>
      <c r="J150" s="78">
        <f>G150+H150+I150</f>
        <v>14984437</v>
      </c>
      <c r="K150" s="78">
        <f>IF(W150=0,J150,0)</f>
        <v>14984437</v>
      </c>
      <c r="L150" s="77">
        <f>IF(W150=1,J150,0)</f>
        <v>0</v>
      </c>
      <c r="M150" s="78">
        <v>259320565</v>
      </c>
      <c r="N150" s="50">
        <f>J150/M150</f>
        <v>0.0577834503792632</v>
      </c>
      <c r="O150" s="79">
        <v>94.2217</v>
      </c>
      <c r="P150" s="79">
        <v>5.7783</v>
      </c>
      <c r="Q150" s="80"/>
      <c r="R150" s="81">
        <v>17.05</v>
      </c>
      <c r="S150" s="81">
        <v>17.05</v>
      </c>
      <c r="T150" s="81">
        <v>17.05</v>
      </c>
      <c r="U150" s="81">
        <v>17.05</v>
      </c>
      <c r="V150" s="82">
        <f>S150*N150+R150*(1-N150)</f>
        <v>17.05</v>
      </c>
      <c r="W150" s="83">
        <f>IF(R150=S150,0,1)</f>
        <v>0</v>
      </c>
      <c r="X150" s="84">
        <f>IF(R150&lt;14.76,C150,0)</f>
        <v>0</v>
      </c>
      <c r="Y150" s="84">
        <f>IF(S150&lt;14.67,J150,0)</f>
        <v>0</v>
      </c>
      <c r="Z150" s="83"/>
      <c r="AA150" s="85">
        <f>R150*C150/1000</f>
        <v>4165930.9824</v>
      </c>
      <c r="AB150" s="83"/>
      <c r="AC150" s="85">
        <f>S150*J150/1000</f>
        <v>255484.65085</v>
      </c>
      <c r="AD150" s="83"/>
      <c r="AE150" s="86">
        <f>E150*R150/1000</f>
        <v>4165930.9824</v>
      </c>
      <c r="AF150" s="83"/>
      <c r="AG150" s="83">
        <f>F150*R150/1000</f>
        <v>0</v>
      </c>
      <c r="AH150" s="83"/>
      <c r="AI150" s="83"/>
      <c r="AJ150" s="85">
        <f>S150*K150/1000</f>
        <v>255484.65085</v>
      </c>
      <c r="AK150" s="85"/>
      <c r="AL150" s="85">
        <f>S150*L150/1000</f>
        <v>0</v>
      </c>
      <c r="AM150" s="85"/>
    </row>
    <row r="151" ht="15" customHeight="1">
      <c r="A151" t="s" s="75">
        <v>205</v>
      </c>
      <c r="B151" s="76"/>
      <c r="C151" s="77">
        <v>3526566037</v>
      </c>
      <c r="D151" s="78">
        <v>0</v>
      </c>
      <c r="E151" s="77">
        <f>IF(W151=0,C151,0)</f>
        <v>3526566037</v>
      </c>
      <c r="F151" s="77">
        <f>IF(W151=1,C151,0)</f>
        <v>0</v>
      </c>
      <c r="G151" s="78">
        <v>162709349</v>
      </c>
      <c r="H151" s="78">
        <v>178236980</v>
      </c>
      <c r="I151" s="78">
        <v>38355620</v>
      </c>
      <c r="J151" s="78">
        <f>G151+H151+I151</f>
        <v>379301949</v>
      </c>
      <c r="K151" s="78">
        <f>IF(W151=0,J151,0)</f>
        <v>379301949</v>
      </c>
      <c r="L151" s="77">
        <f>IF(W151=1,J151,0)</f>
        <v>0</v>
      </c>
      <c r="M151" s="78">
        <v>3905867986</v>
      </c>
      <c r="N151" s="50">
        <f>J151/M151</f>
        <v>0.09711079595100271</v>
      </c>
      <c r="O151" s="79">
        <v>90.2889</v>
      </c>
      <c r="P151" s="79">
        <v>9.7111</v>
      </c>
      <c r="Q151" s="80"/>
      <c r="R151" s="81">
        <v>12.23</v>
      </c>
      <c r="S151" s="81">
        <v>12.23</v>
      </c>
      <c r="T151" s="81">
        <v>12.23</v>
      </c>
      <c r="U151" s="81">
        <v>12.23</v>
      </c>
      <c r="V151" s="82">
        <f>S151*N151+R151*(1-N151)</f>
        <v>12.23</v>
      </c>
      <c r="W151" s="83">
        <f>IF(R151=S151,0,1)</f>
        <v>0</v>
      </c>
      <c r="X151" s="84">
        <f>IF(R151&lt;14.76,C151,0)</f>
        <v>3526566037</v>
      </c>
      <c r="Y151" s="84">
        <f>IF(S151&lt;14.67,J151,0)</f>
        <v>379301949</v>
      </c>
      <c r="Z151" s="83"/>
      <c r="AA151" s="85">
        <f>R151*C151/1000</f>
        <v>43129902.63251</v>
      </c>
      <c r="AB151" s="83"/>
      <c r="AC151" s="85">
        <f>S151*J151/1000</f>
        <v>4638862.83627</v>
      </c>
      <c r="AD151" s="83"/>
      <c r="AE151" s="86">
        <f>E151*R151/1000</f>
        <v>43129902.63251</v>
      </c>
      <c r="AF151" s="83"/>
      <c r="AG151" s="83">
        <f>F151*R151/1000</f>
        <v>0</v>
      </c>
      <c r="AH151" s="83"/>
      <c r="AI151" s="83"/>
      <c r="AJ151" s="85">
        <f>S151*K151/1000</f>
        <v>4638862.83627</v>
      </c>
      <c r="AK151" s="85"/>
      <c r="AL151" s="85">
        <f>S151*L151/1000</f>
        <v>0</v>
      </c>
      <c r="AM151" s="85"/>
    </row>
    <row r="152" ht="15" customHeight="1">
      <c r="A152" t="s" s="75">
        <v>206</v>
      </c>
      <c r="B152" s="76"/>
      <c r="C152" s="77">
        <v>2478026937</v>
      </c>
      <c r="D152" s="78">
        <v>0</v>
      </c>
      <c r="E152" s="77">
        <f>IF(W152=0,C152,0)</f>
        <v>2478026937</v>
      </c>
      <c r="F152" s="77">
        <f>IF(W152=1,C152,0)</f>
        <v>0</v>
      </c>
      <c r="G152" s="78">
        <v>256438082</v>
      </c>
      <c r="H152" s="78">
        <v>19833500</v>
      </c>
      <c r="I152" s="78">
        <v>97032850</v>
      </c>
      <c r="J152" s="78">
        <f>G152+H152+I152</f>
        <v>373304432</v>
      </c>
      <c r="K152" s="78">
        <f>IF(W152=0,J152,0)</f>
        <v>373304432</v>
      </c>
      <c r="L152" s="77">
        <f>IF(W152=1,J152,0)</f>
        <v>0</v>
      </c>
      <c r="M152" s="78">
        <v>2851331369</v>
      </c>
      <c r="N152" s="50">
        <f>J152/M152</f>
        <v>0.130922851008693</v>
      </c>
      <c r="O152" s="79">
        <v>86.90770000000001</v>
      </c>
      <c r="P152" s="79">
        <v>13.0923</v>
      </c>
      <c r="Q152" s="80"/>
      <c r="R152" s="81">
        <v>13.36</v>
      </c>
      <c r="S152" s="81">
        <v>13.36</v>
      </c>
      <c r="T152" s="81">
        <v>13.36</v>
      </c>
      <c r="U152" s="81">
        <v>13.36</v>
      </c>
      <c r="V152" s="82">
        <f>S152*N152+R152*(1-N152)</f>
        <v>13.36</v>
      </c>
      <c r="W152" s="83">
        <f>IF(R152=S152,0,1)</f>
        <v>0</v>
      </c>
      <c r="X152" s="84">
        <f>IF(R152&lt;14.76,C152,0)</f>
        <v>2478026937</v>
      </c>
      <c r="Y152" s="84">
        <f>IF(S152&lt;14.67,J152,0)</f>
        <v>373304432</v>
      </c>
      <c r="Z152" s="83"/>
      <c r="AA152" s="85">
        <f>R152*C152/1000</f>
        <v>33106439.87832</v>
      </c>
      <c r="AB152" s="83"/>
      <c r="AC152" s="85">
        <f>S152*J152/1000</f>
        <v>4987347.21152</v>
      </c>
      <c r="AD152" s="83"/>
      <c r="AE152" s="86">
        <f>E152*R152/1000</f>
        <v>33106439.87832</v>
      </c>
      <c r="AF152" s="83"/>
      <c r="AG152" s="83">
        <f>F152*R152/1000</f>
        <v>0</v>
      </c>
      <c r="AH152" s="83"/>
      <c r="AI152" s="83"/>
      <c r="AJ152" s="85">
        <f>S152*K152/1000</f>
        <v>4987347.21152</v>
      </c>
      <c r="AK152" s="85"/>
      <c r="AL152" s="85">
        <f>S152*L152/1000</f>
        <v>0</v>
      </c>
      <c r="AM152" s="85"/>
    </row>
    <row r="153" ht="15" customHeight="1">
      <c r="A153" t="s" s="75">
        <v>207</v>
      </c>
      <c r="B153" s="76"/>
      <c r="C153" s="77">
        <v>2210620700</v>
      </c>
      <c r="D153" s="78">
        <v>0</v>
      </c>
      <c r="E153" s="77">
        <f>IF(W153=0,C153,0)</f>
        <v>2210620700</v>
      </c>
      <c r="F153" s="77">
        <f>IF(W153=1,C153,0)</f>
        <v>0</v>
      </c>
      <c r="G153" s="78">
        <v>168893970</v>
      </c>
      <c r="H153" s="78">
        <v>113591100</v>
      </c>
      <c r="I153" s="78">
        <v>31112015</v>
      </c>
      <c r="J153" s="78">
        <f>G153+H153+I153</f>
        <v>313597085</v>
      </c>
      <c r="K153" s="78">
        <f>IF(W153=0,J153,0)</f>
        <v>313597085</v>
      </c>
      <c r="L153" s="77">
        <f>IF(W153=1,J153,0)</f>
        <v>0</v>
      </c>
      <c r="M153" s="78">
        <v>2524217785</v>
      </c>
      <c r="N153" s="50">
        <f>J153/M153</f>
        <v>0.124235351982515</v>
      </c>
      <c r="O153" s="79">
        <v>87.5765</v>
      </c>
      <c r="P153" s="79">
        <v>12.4235</v>
      </c>
      <c r="Q153" s="80"/>
      <c r="R153" s="81">
        <v>11.15</v>
      </c>
      <c r="S153" s="81">
        <v>11.15</v>
      </c>
      <c r="T153" s="81">
        <v>11.15</v>
      </c>
      <c r="U153" s="81">
        <v>11.15</v>
      </c>
      <c r="V153" s="82">
        <f>S153*N153+R153*(1-N153)</f>
        <v>11.15</v>
      </c>
      <c r="W153" s="83">
        <f>IF(R153=S153,0,1)</f>
        <v>0</v>
      </c>
      <c r="X153" s="84">
        <f>IF(R153&lt;14.76,C153,0)</f>
        <v>2210620700</v>
      </c>
      <c r="Y153" s="84">
        <f>IF(S153&lt;14.67,J153,0)</f>
        <v>313597085</v>
      </c>
      <c r="Z153" s="83"/>
      <c r="AA153" s="85">
        <f>R153*C153/1000</f>
        <v>24648420.805</v>
      </c>
      <c r="AB153" s="83"/>
      <c r="AC153" s="85">
        <f>S153*J153/1000</f>
        <v>3496607.49775</v>
      </c>
      <c r="AD153" s="83"/>
      <c r="AE153" s="86">
        <f>E153*R153/1000</f>
        <v>24648420.805</v>
      </c>
      <c r="AF153" s="83"/>
      <c r="AG153" s="83">
        <f>F153*R153/1000</f>
        <v>0</v>
      </c>
      <c r="AH153" s="83"/>
      <c r="AI153" s="83"/>
      <c r="AJ153" s="85">
        <f>S153*K153/1000</f>
        <v>3496607.49775</v>
      </c>
      <c r="AK153" s="85"/>
      <c r="AL153" s="85">
        <f>S153*L153/1000</f>
        <v>0</v>
      </c>
      <c r="AM153" s="85"/>
    </row>
    <row r="154" ht="15" customHeight="1">
      <c r="A154" t="s" s="75">
        <v>208</v>
      </c>
      <c r="B154" s="76"/>
      <c r="C154" s="77">
        <v>1114280987</v>
      </c>
      <c r="D154" s="78">
        <v>0</v>
      </c>
      <c r="E154" s="77">
        <f>IF(W154=0,C154,0)</f>
        <v>1114280987</v>
      </c>
      <c r="F154" s="77">
        <f>IF(W154=1,C154,0)</f>
        <v>0</v>
      </c>
      <c r="G154" s="78">
        <v>87097209</v>
      </c>
      <c r="H154" s="78">
        <v>44660804</v>
      </c>
      <c r="I154" s="78">
        <v>37324620</v>
      </c>
      <c r="J154" s="78">
        <f>G154+H154+I154</f>
        <v>169082633</v>
      </c>
      <c r="K154" s="78">
        <f>IF(W154=0,J154,0)</f>
        <v>169082633</v>
      </c>
      <c r="L154" s="77">
        <f>IF(W154=1,J154,0)</f>
        <v>0</v>
      </c>
      <c r="M154" s="78">
        <v>1283363620</v>
      </c>
      <c r="N154" s="50">
        <f>J154/M154</f>
        <v>0.131749591748596</v>
      </c>
      <c r="O154" s="79">
        <v>86.825</v>
      </c>
      <c r="P154" s="79">
        <v>13.175</v>
      </c>
      <c r="Q154" s="80"/>
      <c r="R154" s="81">
        <v>17.19</v>
      </c>
      <c r="S154" s="81">
        <v>17.19</v>
      </c>
      <c r="T154" s="81">
        <v>17.19</v>
      </c>
      <c r="U154" s="81">
        <v>17.19</v>
      </c>
      <c r="V154" s="82">
        <f>S154*N154+R154*(1-N154)</f>
        <v>17.19</v>
      </c>
      <c r="W154" s="83">
        <f>IF(R154=S154,0,1)</f>
        <v>0</v>
      </c>
      <c r="X154" s="84">
        <f>IF(R154&lt;14.76,C154,0)</f>
        <v>0</v>
      </c>
      <c r="Y154" s="84">
        <f>IF(S154&lt;14.67,J154,0)</f>
        <v>0</v>
      </c>
      <c r="Z154" s="83"/>
      <c r="AA154" s="85">
        <f>R154*C154/1000</f>
        <v>19154490.16653</v>
      </c>
      <c r="AB154" s="83"/>
      <c r="AC154" s="85">
        <f>S154*J154/1000</f>
        <v>2906530.46127</v>
      </c>
      <c r="AD154" s="83"/>
      <c r="AE154" s="86">
        <f>E154*R154/1000</f>
        <v>19154490.16653</v>
      </c>
      <c r="AF154" s="83"/>
      <c r="AG154" s="83">
        <f>F154*R154/1000</f>
        <v>0</v>
      </c>
      <c r="AH154" s="83"/>
      <c r="AI154" s="83"/>
      <c r="AJ154" s="85">
        <f>S154*K154/1000</f>
        <v>2906530.46127</v>
      </c>
      <c r="AK154" s="85"/>
      <c r="AL154" s="85">
        <f>S154*L154/1000</f>
        <v>0</v>
      </c>
      <c r="AM154" s="85"/>
    </row>
    <row r="155" ht="15" customHeight="1">
      <c r="A155" t="s" s="75">
        <v>209</v>
      </c>
      <c r="B155" s="76"/>
      <c r="C155" s="77">
        <v>431250687</v>
      </c>
      <c r="D155" s="78">
        <v>0</v>
      </c>
      <c r="E155" s="77">
        <f>IF(W155=0,C155,0)</f>
        <v>431250687</v>
      </c>
      <c r="F155" s="77">
        <f>IF(W155=1,C155,0)</f>
        <v>0</v>
      </c>
      <c r="G155" s="78">
        <v>46655214</v>
      </c>
      <c r="H155" s="78">
        <v>7959800</v>
      </c>
      <c r="I155" s="78">
        <v>30749515</v>
      </c>
      <c r="J155" s="78">
        <f>G155+H155+I155</f>
        <v>85364529</v>
      </c>
      <c r="K155" s="78">
        <f>IF(W155=0,J155,0)</f>
        <v>85364529</v>
      </c>
      <c r="L155" s="77">
        <f>IF(W155=1,J155,0)</f>
        <v>0</v>
      </c>
      <c r="M155" s="78">
        <v>516615216</v>
      </c>
      <c r="N155" s="50">
        <f>J155/M155</f>
        <v>0.165238123764438</v>
      </c>
      <c r="O155" s="79">
        <v>83.47620000000001</v>
      </c>
      <c r="P155" s="79">
        <v>16.5238</v>
      </c>
      <c r="Q155" s="80"/>
      <c r="R155" s="81">
        <v>17.67</v>
      </c>
      <c r="S155" s="81">
        <v>17.67</v>
      </c>
      <c r="T155" s="81">
        <v>17.67</v>
      </c>
      <c r="U155" s="81">
        <v>17.67</v>
      </c>
      <c r="V155" s="82">
        <f>S155*N155+R155*(1-N155)</f>
        <v>17.67</v>
      </c>
      <c r="W155" s="83">
        <f>IF(R155=S155,0,1)</f>
        <v>0</v>
      </c>
      <c r="X155" s="84">
        <f>IF(R155&lt;14.76,C155,0)</f>
        <v>0</v>
      </c>
      <c r="Y155" s="84">
        <f>IF(S155&lt;14.67,J155,0)</f>
        <v>0</v>
      </c>
      <c r="Z155" s="83"/>
      <c r="AA155" s="85">
        <f>R155*C155/1000</f>
        <v>7620199.63929</v>
      </c>
      <c r="AB155" s="83"/>
      <c r="AC155" s="85">
        <f>S155*J155/1000</f>
        <v>1508391.22743</v>
      </c>
      <c r="AD155" s="83"/>
      <c r="AE155" s="86">
        <f>E155*R155/1000</f>
        <v>7620199.63929</v>
      </c>
      <c r="AF155" s="83"/>
      <c r="AG155" s="83">
        <f>F155*R155/1000</f>
        <v>0</v>
      </c>
      <c r="AH155" s="83"/>
      <c r="AI155" s="83"/>
      <c r="AJ155" s="85">
        <f>S155*K155/1000</f>
        <v>1508391.22743</v>
      </c>
      <c r="AK155" s="85"/>
      <c r="AL155" s="85">
        <f>S155*L155/1000</f>
        <v>0</v>
      </c>
      <c r="AM155" s="85"/>
    </row>
    <row r="156" ht="15" customHeight="1">
      <c r="A156" t="s" s="75">
        <v>210</v>
      </c>
      <c r="B156" s="76"/>
      <c r="C156" s="77">
        <v>5664430302</v>
      </c>
      <c r="D156" s="78">
        <v>0</v>
      </c>
      <c r="E156" s="77">
        <f>IF(W156=0,C156,0)</f>
        <v>0</v>
      </c>
      <c r="F156" s="77">
        <f>IF(W156=1,C156,0)</f>
        <v>5664430302</v>
      </c>
      <c r="G156" s="78">
        <v>514125079</v>
      </c>
      <c r="H156" s="78">
        <v>336377951</v>
      </c>
      <c r="I156" s="78">
        <v>349910790</v>
      </c>
      <c r="J156" s="78">
        <f>G156+H156+I156</f>
        <v>1200413820</v>
      </c>
      <c r="K156" s="78">
        <f>IF(W156=0,J156,0)</f>
        <v>0</v>
      </c>
      <c r="L156" s="77">
        <f>IF(W156=1,J156,0)</f>
        <v>1200413820</v>
      </c>
      <c r="M156" s="78">
        <v>6864844122</v>
      </c>
      <c r="N156" s="50">
        <f>J156/M156</f>
        <v>0.174863958841104</v>
      </c>
      <c r="O156" s="79">
        <v>82.5136</v>
      </c>
      <c r="P156" s="79">
        <v>17.4864</v>
      </c>
      <c r="Q156" s="80"/>
      <c r="R156" s="81">
        <v>10.16</v>
      </c>
      <c r="S156" s="81">
        <v>21.14</v>
      </c>
      <c r="T156" s="81">
        <v>21.14</v>
      </c>
      <c r="U156" s="81">
        <v>21.14</v>
      </c>
      <c r="V156" s="82">
        <f>S156*N156+R156*(1-N156)</f>
        <v>12.0800062680753</v>
      </c>
      <c r="W156" s="83">
        <f>IF(R156=S156,0,1)</f>
        <v>1</v>
      </c>
      <c r="X156" s="84">
        <f>IF(R156&lt;14.76,C156,0)</f>
        <v>5664430302</v>
      </c>
      <c r="Y156" s="84">
        <f>IF(S156&lt;14.67,J156,0)</f>
        <v>0</v>
      </c>
      <c r="Z156" s="83"/>
      <c r="AA156" s="85">
        <f>R156*C156/1000</f>
        <v>57550611.86832</v>
      </c>
      <c r="AB156" s="83"/>
      <c r="AC156" s="85">
        <f>S156*J156/1000</f>
        <v>25376748.1548</v>
      </c>
      <c r="AD156" s="83"/>
      <c r="AE156" s="86">
        <f>E156*R156/1000</f>
        <v>0</v>
      </c>
      <c r="AF156" s="83"/>
      <c r="AG156" s="83">
        <f>F156*R156/1000</f>
        <v>57550611.86832</v>
      </c>
      <c r="AH156" s="83"/>
      <c r="AI156" s="83"/>
      <c r="AJ156" s="85">
        <f>S156*K156/1000</f>
        <v>0</v>
      </c>
      <c r="AK156" s="85"/>
      <c r="AL156" s="85">
        <f>S156*L156/1000</f>
        <v>25376748.1548</v>
      </c>
      <c r="AM156" s="85"/>
    </row>
    <row r="157" ht="15" customHeight="1">
      <c r="A157" t="s" s="75">
        <v>211</v>
      </c>
      <c r="B157" s="76"/>
      <c r="C157" s="77">
        <v>862734759</v>
      </c>
      <c r="D157" s="78">
        <v>0</v>
      </c>
      <c r="E157" s="77">
        <f>IF(W157=0,C157,0)</f>
        <v>862734759</v>
      </c>
      <c r="F157" s="77">
        <f>IF(W157=1,C157,0)</f>
        <v>0</v>
      </c>
      <c r="G157" s="78">
        <v>208170554</v>
      </c>
      <c r="H157" s="78">
        <v>60420438</v>
      </c>
      <c r="I157" s="78">
        <v>104894220</v>
      </c>
      <c r="J157" s="78">
        <f>G157+H157+I157</f>
        <v>373485212</v>
      </c>
      <c r="K157" s="78">
        <f>IF(W157=0,J157,0)</f>
        <v>373485212</v>
      </c>
      <c r="L157" s="77">
        <f>IF(W157=1,J157,0)</f>
        <v>0</v>
      </c>
      <c r="M157" s="78">
        <v>1236219971</v>
      </c>
      <c r="N157" s="50">
        <f>J157/M157</f>
        <v>0.302118733527562</v>
      </c>
      <c r="O157" s="79">
        <v>69.7881</v>
      </c>
      <c r="P157" s="79">
        <v>30.2119</v>
      </c>
      <c r="Q157" s="80"/>
      <c r="R157" s="81">
        <v>11.83</v>
      </c>
      <c r="S157" s="81">
        <v>11.83</v>
      </c>
      <c r="T157" s="81">
        <v>11.83</v>
      </c>
      <c r="U157" s="81">
        <v>11.83</v>
      </c>
      <c r="V157" s="82">
        <f>S157*N157+R157*(1-N157)</f>
        <v>11.83</v>
      </c>
      <c r="W157" s="83">
        <f>IF(R157=S157,0,1)</f>
        <v>0</v>
      </c>
      <c r="X157" s="84">
        <f>IF(R157&lt;14.76,C157,0)</f>
        <v>862734759</v>
      </c>
      <c r="Y157" s="84">
        <f>IF(S157&lt;14.67,J157,0)</f>
        <v>373485212</v>
      </c>
      <c r="Z157" s="83"/>
      <c r="AA157" s="85">
        <f>R157*C157/1000</f>
        <v>10206152.19897</v>
      </c>
      <c r="AB157" s="83"/>
      <c r="AC157" s="85">
        <f>S157*J157/1000</f>
        <v>4418330.05796</v>
      </c>
      <c r="AD157" s="83"/>
      <c r="AE157" s="86">
        <f>E157*R157/1000</f>
        <v>10206152.19897</v>
      </c>
      <c r="AF157" s="83"/>
      <c r="AG157" s="83">
        <f>F157*R157/1000</f>
        <v>0</v>
      </c>
      <c r="AH157" s="83"/>
      <c r="AI157" s="83"/>
      <c r="AJ157" s="85">
        <f>S157*K157/1000</f>
        <v>4418330.05796</v>
      </c>
      <c r="AK157" s="85"/>
      <c r="AL157" s="85">
        <f>S157*L157/1000</f>
        <v>0</v>
      </c>
      <c r="AM157" s="85"/>
    </row>
    <row r="158" ht="15" customHeight="1">
      <c r="A158" t="s" s="75">
        <v>212</v>
      </c>
      <c r="B158" s="76"/>
      <c r="C158" s="77">
        <v>1254987040</v>
      </c>
      <c r="D158" s="78">
        <v>0</v>
      </c>
      <c r="E158" s="77">
        <f>IF(W158=0,C158,0)</f>
        <v>1254987040</v>
      </c>
      <c r="F158" s="77">
        <f>IF(W158=1,C158,0)</f>
        <v>0</v>
      </c>
      <c r="G158" s="78">
        <v>73857725</v>
      </c>
      <c r="H158" s="78">
        <v>31824526</v>
      </c>
      <c r="I158" s="78">
        <v>66749570</v>
      </c>
      <c r="J158" s="78">
        <f>G158+H158+I158</f>
        <v>172431821</v>
      </c>
      <c r="K158" s="78">
        <f>IF(W158=0,J158,0)</f>
        <v>172431821</v>
      </c>
      <c r="L158" s="77">
        <f>IF(W158=1,J158,0)</f>
        <v>0</v>
      </c>
      <c r="M158" s="78">
        <v>1427418861</v>
      </c>
      <c r="N158" s="50">
        <f>J158/M158</f>
        <v>0.120799735600523</v>
      </c>
      <c r="O158" s="79">
        <v>87.92</v>
      </c>
      <c r="P158" s="79">
        <v>12.08</v>
      </c>
      <c r="Q158" s="80"/>
      <c r="R158" s="81">
        <v>12.86</v>
      </c>
      <c r="S158" s="81">
        <v>12.86</v>
      </c>
      <c r="T158" s="81">
        <v>12.86</v>
      </c>
      <c r="U158" s="81">
        <v>12.86</v>
      </c>
      <c r="V158" s="82">
        <f>S158*N158+R158*(1-N158)</f>
        <v>12.86</v>
      </c>
      <c r="W158" s="83">
        <f>IF(R158=S158,0,1)</f>
        <v>0</v>
      </c>
      <c r="X158" s="84">
        <f>IF(R158&lt;14.76,C158,0)</f>
        <v>1254987040</v>
      </c>
      <c r="Y158" s="84">
        <f>IF(S158&lt;14.67,J158,0)</f>
        <v>172431821</v>
      </c>
      <c r="Z158" s="83"/>
      <c r="AA158" s="85">
        <f>R158*C158/1000</f>
        <v>16139133.3344</v>
      </c>
      <c r="AB158" s="83"/>
      <c r="AC158" s="85">
        <f>S158*J158/1000</f>
        <v>2217473.21806</v>
      </c>
      <c r="AD158" s="83"/>
      <c r="AE158" s="86">
        <f>E158*R158/1000</f>
        <v>16139133.3344</v>
      </c>
      <c r="AF158" s="83"/>
      <c r="AG158" s="83">
        <f>F158*R158/1000</f>
        <v>0</v>
      </c>
      <c r="AH158" s="83"/>
      <c r="AI158" s="83"/>
      <c r="AJ158" s="85">
        <f>S158*K158/1000</f>
        <v>2217473.21806</v>
      </c>
      <c r="AK158" s="85"/>
      <c r="AL158" s="85">
        <f>S158*L158/1000</f>
        <v>0</v>
      </c>
      <c r="AM158" s="85"/>
    </row>
    <row r="159" ht="15" customHeight="1">
      <c r="A159" t="s" s="75">
        <v>213</v>
      </c>
      <c r="B159" s="76"/>
      <c r="C159" s="77">
        <v>1381605494</v>
      </c>
      <c r="D159" s="78">
        <v>0</v>
      </c>
      <c r="E159" s="77">
        <f>IF(W159=0,C159,0)</f>
        <v>0</v>
      </c>
      <c r="F159" s="77">
        <f>IF(W159=1,C159,0)</f>
        <v>1381605494</v>
      </c>
      <c r="G159" s="78">
        <v>268373856</v>
      </c>
      <c r="H159" s="78">
        <v>10238400</v>
      </c>
      <c r="I159" s="78">
        <v>61154820</v>
      </c>
      <c r="J159" s="78">
        <f>G159+H159+I159</f>
        <v>339767076</v>
      </c>
      <c r="K159" s="78">
        <f>IF(W159=0,J159,0)</f>
        <v>0</v>
      </c>
      <c r="L159" s="77">
        <f>IF(W159=1,J159,0)</f>
        <v>339767076</v>
      </c>
      <c r="M159" s="78">
        <v>1721372570</v>
      </c>
      <c r="N159" s="50">
        <f>J159/M159</f>
        <v>0.197381486100943</v>
      </c>
      <c r="O159" s="79">
        <v>80.2619</v>
      </c>
      <c r="P159" s="79">
        <v>19.7381</v>
      </c>
      <c r="Q159" s="80"/>
      <c r="R159" s="81">
        <v>9.16</v>
      </c>
      <c r="S159" s="81">
        <v>13.03</v>
      </c>
      <c r="T159" s="81">
        <v>13.03</v>
      </c>
      <c r="U159" s="81">
        <v>13.03</v>
      </c>
      <c r="V159" s="82">
        <f>S159*N159+R159*(1-N159)</f>
        <v>9.92386635121065</v>
      </c>
      <c r="W159" s="83">
        <f>IF(R159=S159,0,1)</f>
        <v>1</v>
      </c>
      <c r="X159" s="84">
        <f>IF(R159&lt;14.76,C159,0)</f>
        <v>1381605494</v>
      </c>
      <c r="Y159" s="84">
        <f>IF(S159&lt;14.67,J159,0)</f>
        <v>339767076</v>
      </c>
      <c r="Z159" s="83"/>
      <c r="AA159" s="85">
        <f>R159*C159/1000</f>
        <v>12655506.32504</v>
      </c>
      <c r="AB159" s="83"/>
      <c r="AC159" s="85">
        <f>S159*J159/1000</f>
        <v>4427165.00028</v>
      </c>
      <c r="AD159" s="83"/>
      <c r="AE159" s="86">
        <f>E159*R159/1000</f>
        <v>0</v>
      </c>
      <c r="AF159" s="83"/>
      <c r="AG159" s="83">
        <f>F159*R159/1000</f>
        <v>12655506.32504</v>
      </c>
      <c r="AH159" s="83"/>
      <c r="AI159" s="83"/>
      <c r="AJ159" s="85">
        <f>S159*K159/1000</f>
        <v>0</v>
      </c>
      <c r="AK159" s="85"/>
      <c r="AL159" s="85">
        <f>S159*L159/1000</f>
        <v>4427165.00028</v>
      </c>
      <c r="AM159" s="85"/>
    </row>
    <row r="160" ht="15" customHeight="1">
      <c r="A160" t="s" s="75">
        <v>214</v>
      </c>
      <c r="B160" s="76"/>
      <c r="C160" s="77">
        <v>4417580914</v>
      </c>
      <c r="D160" s="78">
        <v>423200</v>
      </c>
      <c r="E160" s="77">
        <f>IF(W160=0,C160,0)</f>
        <v>4417580914</v>
      </c>
      <c r="F160" s="77">
        <f>IF(W160=1,C160,0)</f>
        <v>0</v>
      </c>
      <c r="G160" s="78">
        <v>511998824</v>
      </c>
      <c r="H160" s="78">
        <v>286933415</v>
      </c>
      <c r="I160" s="78">
        <v>186741300</v>
      </c>
      <c r="J160" s="78">
        <f>G160+H160+I160</f>
        <v>985673539</v>
      </c>
      <c r="K160" s="78">
        <f>IF(W160=0,J160,0)</f>
        <v>985673539</v>
      </c>
      <c r="L160" s="77">
        <f>IF(W160=1,J160,0)</f>
        <v>0</v>
      </c>
      <c r="M160" s="78">
        <v>5403677653</v>
      </c>
      <c r="N160" s="50">
        <f>J160/M160</f>
        <v>0.182407908520001</v>
      </c>
      <c r="O160" s="79">
        <v>81.75920000000001</v>
      </c>
      <c r="P160" s="79">
        <v>18.2408</v>
      </c>
      <c r="Q160" s="80"/>
      <c r="R160" s="81">
        <v>15.54</v>
      </c>
      <c r="S160" s="81">
        <v>15.54</v>
      </c>
      <c r="T160" s="81">
        <v>15.54</v>
      </c>
      <c r="U160" s="81">
        <v>15.54</v>
      </c>
      <c r="V160" s="82">
        <f>S160*N160+R160*(1-N160)</f>
        <v>15.54</v>
      </c>
      <c r="W160" s="83">
        <f>IF(R160=S160,0,1)</f>
        <v>0</v>
      </c>
      <c r="X160" s="84">
        <f>IF(R160&lt;14.76,C160,0)</f>
        <v>0</v>
      </c>
      <c r="Y160" s="84">
        <f>IF(S160&lt;14.67,J160,0)</f>
        <v>0</v>
      </c>
      <c r="Z160" s="83"/>
      <c r="AA160" s="85">
        <f>R160*C160/1000</f>
        <v>68649207.40356</v>
      </c>
      <c r="AB160" s="83"/>
      <c r="AC160" s="85">
        <f>S160*J160/1000</f>
        <v>15317366.79606</v>
      </c>
      <c r="AD160" s="83"/>
      <c r="AE160" s="86">
        <f>E160*R160/1000</f>
        <v>68649207.40356</v>
      </c>
      <c r="AF160" s="83"/>
      <c r="AG160" s="83">
        <f>F160*R160/1000</f>
        <v>0</v>
      </c>
      <c r="AH160" s="83"/>
      <c r="AI160" s="83"/>
      <c r="AJ160" s="85">
        <f>S160*K160/1000</f>
        <v>15317366.79606</v>
      </c>
      <c r="AK160" s="85"/>
      <c r="AL160" s="85">
        <f>S160*L160/1000</f>
        <v>0</v>
      </c>
      <c r="AM160" s="85"/>
    </row>
    <row r="161" ht="15" customHeight="1">
      <c r="A161" t="s" s="75">
        <v>215</v>
      </c>
      <c r="B161" s="76"/>
      <c r="C161" s="77">
        <v>333213800</v>
      </c>
      <c r="D161" s="78">
        <v>0</v>
      </c>
      <c r="E161" s="77">
        <f>IF(W161=0,C161,0)</f>
        <v>333213800</v>
      </c>
      <c r="F161" s="77">
        <f>IF(W161=1,C161,0)</f>
        <v>0</v>
      </c>
      <c r="G161" s="78">
        <v>3584768</v>
      </c>
      <c r="H161" s="78">
        <v>758500</v>
      </c>
      <c r="I161" s="78">
        <v>35114320</v>
      </c>
      <c r="J161" s="78">
        <f>G161+H161+I161</f>
        <v>39457588</v>
      </c>
      <c r="K161" s="78">
        <f>IF(W161=0,J161,0)</f>
        <v>39457588</v>
      </c>
      <c r="L161" s="77">
        <f>IF(W161=1,J161,0)</f>
        <v>0</v>
      </c>
      <c r="M161" s="78">
        <v>372671388</v>
      </c>
      <c r="N161" s="50">
        <f>J161/M161</f>
        <v>0.105877696197058</v>
      </c>
      <c r="O161" s="79">
        <v>89.4122</v>
      </c>
      <c r="P161" s="79">
        <v>10.5878</v>
      </c>
      <c r="Q161" s="80"/>
      <c r="R161" s="81">
        <v>16.02</v>
      </c>
      <c r="S161" s="81">
        <v>16.02</v>
      </c>
      <c r="T161" s="81">
        <v>16.02</v>
      </c>
      <c r="U161" s="81">
        <v>16.02</v>
      </c>
      <c r="V161" s="82">
        <f>S161*N161+R161*(1-N161)</f>
        <v>16.02</v>
      </c>
      <c r="W161" s="83">
        <f>IF(R161=S161,0,1)</f>
        <v>0</v>
      </c>
      <c r="X161" s="84">
        <f>IF(R161&lt;14.76,C161,0)</f>
        <v>0</v>
      </c>
      <c r="Y161" s="84">
        <f>IF(S161&lt;14.67,J161,0)</f>
        <v>0</v>
      </c>
      <c r="Z161" s="83"/>
      <c r="AA161" s="85">
        <f>R161*C161/1000</f>
        <v>5338085.076</v>
      </c>
      <c r="AB161" s="83"/>
      <c r="AC161" s="85">
        <f>S161*J161/1000</f>
        <v>632110.55976</v>
      </c>
      <c r="AD161" s="83"/>
      <c r="AE161" s="86">
        <f>E161*R161/1000</f>
        <v>5338085.076</v>
      </c>
      <c r="AF161" s="83"/>
      <c r="AG161" s="83">
        <f>F161*R161/1000</f>
        <v>0</v>
      </c>
      <c r="AH161" s="83"/>
      <c r="AI161" s="83"/>
      <c r="AJ161" s="85">
        <f>S161*K161/1000</f>
        <v>632110.55976</v>
      </c>
      <c r="AK161" s="85"/>
      <c r="AL161" s="85">
        <f>S161*L161/1000</f>
        <v>0</v>
      </c>
      <c r="AM161" s="85"/>
    </row>
    <row r="162" ht="15" customHeight="1">
      <c r="A162" t="s" s="75">
        <v>216</v>
      </c>
      <c r="B162" s="76"/>
      <c r="C162" s="77">
        <v>13645487139</v>
      </c>
      <c r="D162" s="78">
        <v>0</v>
      </c>
      <c r="E162" s="77">
        <f>IF(W162=0,C162,0)</f>
        <v>0</v>
      </c>
      <c r="F162" s="77">
        <f>IF(W162=1,C162,0)</f>
        <v>13645487139</v>
      </c>
      <c r="G162" s="78">
        <v>820961430</v>
      </c>
      <c r="H162" s="78">
        <v>943857000</v>
      </c>
      <c r="I162" s="78">
        <v>334881170</v>
      </c>
      <c r="J162" s="78">
        <f>G162+H162+I162</f>
        <v>2099699600</v>
      </c>
      <c r="K162" s="78">
        <f>IF(W162=0,J162,0)</f>
        <v>0</v>
      </c>
      <c r="L162" s="77">
        <f>IF(W162=1,J162,0)</f>
        <v>2099699600</v>
      </c>
      <c r="M162" s="78">
        <v>15745186739</v>
      </c>
      <c r="N162" s="50">
        <f>J162/M162</f>
        <v>0.133355014126263</v>
      </c>
      <c r="O162" s="79">
        <v>86.6645</v>
      </c>
      <c r="P162" s="79">
        <v>13.3355</v>
      </c>
      <c r="Q162" s="80"/>
      <c r="R162" s="81">
        <v>13</v>
      </c>
      <c r="S162" s="81">
        <v>25.72</v>
      </c>
      <c r="T162" s="81">
        <v>25.72</v>
      </c>
      <c r="U162" s="81">
        <v>25.72</v>
      </c>
      <c r="V162" s="82">
        <f>S162*N162+R162*(1-N162)</f>
        <v>14.6962757796861</v>
      </c>
      <c r="W162" s="83">
        <f>IF(R162=S162,0,1)</f>
        <v>1</v>
      </c>
      <c r="X162" s="84">
        <f>IF(R162&lt;14.76,C162,0)</f>
        <v>13645487139</v>
      </c>
      <c r="Y162" s="84">
        <f>IF(S162&lt;14.67,J162,0)</f>
        <v>0</v>
      </c>
      <c r="Z162" s="83"/>
      <c r="AA162" s="85">
        <f>R162*C162/1000</f>
        <v>177391332.807</v>
      </c>
      <c r="AB162" s="83"/>
      <c r="AC162" s="85">
        <f>S162*J162/1000</f>
        <v>54004273.712</v>
      </c>
      <c r="AD162" s="83"/>
      <c r="AE162" s="86">
        <f>E162*R162/1000</f>
        <v>0</v>
      </c>
      <c r="AF162" s="83"/>
      <c r="AG162" s="83">
        <f>F162*R162/1000</f>
        <v>177391332.807</v>
      </c>
      <c r="AH162" s="83"/>
      <c r="AI162" s="83"/>
      <c r="AJ162" s="85">
        <f>S162*K162/1000</f>
        <v>0</v>
      </c>
      <c r="AK162" s="85"/>
      <c r="AL162" s="85">
        <f>S162*L162/1000</f>
        <v>54004273.712</v>
      </c>
      <c r="AM162" s="85"/>
    </row>
    <row r="163" ht="15" customHeight="1">
      <c r="A163" t="s" s="75">
        <v>217</v>
      </c>
      <c r="B163" s="76"/>
      <c r="C163" s="77">
        <v>106883692</v>
      </c>
      <c r="D163" s="78">
        <v>0</v>
      </c>
      <c r="E163" s="77">
        <f>IF(W163=0,C163,0)</f>
        <v>106883692</v>
      </c>
      <c r="F163" s="77">
        <f>IF(W163=1,C163,0)</f>
        <v>0</v>
      </c>
      <c r="G163" s="78">
        <v>2546071</v>
      </c>
      <c r="H163" s="78">
        <v>243600</v>
      </c>
      <c r="I163" s="78">
        <v>3015750</v>
      </c>
      <c r="J163" s="78">
        <f>G163+H163+I163</f>
        <v>5805421</v>
      </c>
      <c r="K163" s="78">
        <f>IF(W163=0,J163,0)</f>
        <v>5805421</v>
      </c>
      <c r="L163" s="77">
        <f>IF(W163=1,J163,0)</f>
        <v>0</v>
      </c>
      <c r="M163" s="78">
        <v>112689113</v>
      </c>
      <c r="N163" s="50">
        <f>J163/M163</f>
        <v>0.0515171416780963</v>
      </c>
      <c r="O163" s="79">
        <v>94.84829999999999</v>
      </c>
      <c r="P163" s="79">
        <v>5.1517</v>
      </c>
      <c r="Q163" s="80"/>
      <c r="R163" s="81">
        <v>15.18</v>
      </c>
      <c r="S163" s="81">
        <v>15.18</v>
      </c>
      <c r="T163" s="81">
        <v>15.18</v>
      </c>
      <c r="U163" s="81">
        <v>15.18</v>
      </c>
      <c r="V163" s="82">
        <f>S163*N163+R163*(1-N163)</f>
        <v>15.18</v>
      </c>
      <c r="W163" s="83">
        <f>IF(R163=S163,0,1)</f>
        <v>0</v>
      </c>
      <c r="X163" s="84">
        <f>IF(R163&lt;14.76,C163,0)</f>
        <v>0</v>
      </c>
      <c r="Y163" s="84">
        <f>IF(S163&lt;14.67,J163,0)</f>
        <v>0</v>
      </c>
      <c r="Z163" s="83"/>
      <c r="AA163" s="85">
        <f>R163*C163/1000</f>
        <v>1622494.44456</v>
      </c>
      <c r="AB163" s="83"/>
      <c r="AC163" s="85">
        <f>S163*J163/1000</f>
        <v>88126.29078</v>
      </c>
      <c r="AD163" s="83"/>
      <c r="AE163" s="86">
        <f>E163*R163/1000</f>
        <v>1622494.44456</v>
      </c>
      <c r="AF163" s="83"/>
      <c r="AG163" s="83">
        <f>F163*R163/1000</f>
        <v>0</v>
      </c>
      <c r="AH163" s="83"/>
      <c r="AI163" s="83"/>
      <c r="AJ163" s="85">
        <f>S163*K163/1000</f>
        <v>88126.29078</v>
      </c>
      <c r="AK163" s="85"/>
      <c r="AL163" s="85">
        <f>S163*L163/1000</f>
        <v>0</v>
      </c>
      <c r="AM163" s="85"/>
    </row>
    <row r="164" ht="15" customHeight="1">
      <c r="A164" t="s" s="75">
        <v>218</v>
      </c>
      <c r="B164" s="76"/>
      <c r="C164" s="77">
        <v>2502986825</v>
      </c>
      <c r="D164" s="78">
        <v>0</v>
      </c>
      <c r="E164" s="77">
        <f>IF(W164=0,C164,0)</f>
        <v>0</v>
      </c>
      <c r="F164" s="77">
        <f>IF(W164=1,C164,0)</f>
        <v>2502986825</v>
      </c>
      <c r="G164" s="78">
        <v>42560949</v>
      </c>
      <c r="H164" s="78">
        <v>3753129</v>
      </c>
      <c r="I164" s="78">
        <v>49757630</v>
      </c>
      <c r="J164" s="78">
        <f>G164+H164+I164</f>
        <v>96071708</v>
      </c>
      <c r="K164" s="78">
        <f>IF(W164=0,J164,0)</f>
        <v>0</v>
      </c>
      <c r="L164" s="77">
        <f>IF(W164=1,J164,0)</f>
        <v>96071708</v>
      </c>
      <c r="M164" s="78">
        <v>2599058533</v>
      </c>
      <c r="N164" s="50">
        <f>J164/M164</f>
        <v>0.0369640417020958</v>
      </c>
      <c r="O164" s="79">
        <v>96.3036</v>
      </c>
      <c r="P164" s="79">
        <v>3.6964</v>
      </c>
      <c r="Q164" s="80"/>
      <c r="R164" s="81">
        <v>13.92</v>
      </c>
      <c r="S164" s="81">
        <v>20.43</v>
      </c>
      <c r="T164" s="81">
        <v>20.43</v>
      </c>
      <c r="U164" s="81">
        <v>20.43</v>
      </c>
      <c r="V164" s="82">
        <f>S164*N164+R164*(1-N164)</f>
        <v>14.1606359114806</v>
      </c>
      <c r="W164" s="83">
        <f>IF(R164=S164,0,1)</f>
        <v>1</v>
      </c>
      <c r="X164" s="84">
        <f>IF(R164&lt;14.76,C164,0)</f>
        <v>2502986825</v>
      </c>
      <c r="Y164" s="84">
        <f>IF(S164&lt;14.67,J164,0)</f>
        <v>0</v>
      </c>
      <c r="Z164" s="83"/>
      <c r="AA164" s="85">
        <f>R164*C164/1000</f>
        <v>34841576.604</v>
      </c>
      <c r="AB164" s="83"/>
      <c r="AC164" s="85">
        <f>S164*J164/1000</f>
        <v>1962744.99444</v>
      </c>
      <c r="AD164" s="83"/>
      <c r="AE164" s="86">
        <f>E164*R164/1000</f>
        <v>0</v>
      </c>
      <c r="AF164" s="83"/>
      <c r="AG164" s="83">
        <f>F164*R164/1000</f>
        <v>34841576.604</v>
      </c>
      <c r="AH164" s="83"/>
      <c r="AI164" s="83"/>
      <c r="AJ164" s="85">
        <f>S164*K164/1000</f>
        <v>0</v>
      </c>
      <c r="AK164" s="85"/>
      <c r="AL164" s="85">
        <f>S164*L164/1000</f>
        <v>1962744.99444</v>
      </c>
      <c r="AM164" s="85"/>
    </row>
    <row r="165" ht="15" customHeight="1">
      <c r="A165" t="s" s="75">
        <v>219</v>
      </c>
      <c r="B165" s="76"/>
      <c r="C165" s="77">
        <v>2078344849</v>
      </c>
      <c r="D165" s="78">
        <v>0</v>
      </c>
      <c r="E165" s="77">
        <f>IF(W165=0,C165,0)</f>
        <v>0</v>
      </c>
      <c r="F165" s="77">
        <f>IF(W165=1,C165,0)</f>
        <v>2078344849</v>
      </c>
      <c r="G165" s="78">
        <v>171421264</v>
      </c>
      <c r="H165" s="78">
        <v>319887185</v>
      </c>
      <c r="I165" s="78">
        <v>69380970</v>
      </c>
      <c r="J165" s="78">
        <f>G165+H165+I165</f>
        <v>560689419</v>
      </c>
      <c r="K165" s="78">
        <f>IF(W165=0,J165,0)</f>
        <v>0</v>
      </c>
      <c r="L165" s="77">
        <f>IF(W165=1,J165,0)</f>
        <v>560689419</v>
      </c>
      <c r="M165" s="78">
        <v>2639034268</v>
      </c>
      <c r="N165" s="50">
        <f>J165/M165</f>
        <v>0.212460075186868</v>
      </c>
      <c r="O165" s="79">
        <v>78.754</v>
      </c>
      <c r="P165" s="79">
        <v>21.246</v>
      </c>
      <c r="Q165" s="80"/>
      <c r="R165" s="81">
        <v>16.25</v>
      </c>
      <c r="S165" s="81">
        <v>25.37</v>
      </c>
      <c r="T165" s="81">
        <v>25.37</v>
      </c>
      <c r="U165" s="81">
        <v>25.37</v>
      </c>
      <c r="V165" s="82">
        <f>S165*N165+R165*(1-N165)</f>
        <v>18.1876358857042</v>
      </c>
      <c r="W165" s="83">
        <f>IF(R165=S165,0,1)</f>
        <v>1</v>
      </c>
      <c r="X165" s="84">
        <f>IF(R165&lt;14.76,C165,0)</f>
        <v>0</v>
      </c>
      <c r="Y165" s="84">
        <f>IF(S165&lt;14.67,J165,0)</f>
        <v>0</v>
      </c>
      <c r="Z165" s="83"/>
      <c r="AA165" s="85">
        <f>R165*C165/1000</f>
        <v>33773103.79625</v>
      </c>
      <c r="AB165" s="83"/>
      <c r="AC165" s="85">
        <f>S165*J165/1000</f>
        <v>14224690.56003</v>
      </c>
      <c r="AD165" s="83"/>
      <c r="AE165" s="86">
        <f>E165*R165/1000</f>
        <v>0</v>
      </c>
      <c r="AF165" s="83"/>
      <c r="AG165" s="83">
        <f>F165*R165/1000</f>
        <v>33773103.79625</v>
      </c>
      <c r="AH165" s="83"/>
      <c r="AI165" s="83"/>
      <c r="AJ165" s="85">
        <f>S165*K165/1000</f>
        <v>0</v>
      </c>
      <c r="AK165" s="85"/>
      <c r="AL165" s="85">
        <f>S165*L165/1000</f>
        <v>14224690.56003</v>
      </c>
      <c r="AM165" s="85"/>
    </row>
    <row r="166" ht="15" customHeight="1">
      <c r="A166" t="s" s="75">
        <v>220</v>
      </c>
      <c r="B166" s="76"/>
      <c r="C166" s="77">
        <v>2463668000</v>
      </c>
      <c r="D166" s="78">
        <v>0</v>
      </c>
      <c r="E166" s="77">
        <f>IF(W166=0,C166,0)</f>
        <v>2463668000</v>
      </c>
      <c r="F166" s="77">
        <f>IF(W166=1,C166,0)</f>
        <v>0</v>
      </c>
      <c r="G166" s="78">
        <v>85810800</v>
      </c>
      <c r="H166" s="78">
        <v>4130900</v>
      </c>
      <c r="I166" s="78">
        <v>75426155</v>
      </c>
      <c r="J166" s="78">
        <f>G166+H166+I166</f>
        <v>165367855</v>
      </c>
      <c r="K166" s="78">
        <f>IF(W166=0,J166,0)</f>
        <v>165367855</v>
      </c>
      <c r="L166" s="77">
        <f>IF(W166=1,J166,0)</f>
        <v>0</v>
      </c>
      <c r="M166" s="78">
        <v>2629035855</v>
      </c>
      <c r="N166" s="50">
        <f>J166/M166</f>
        <v>0.0629005704450539</v>
      </c>
      <c r="O166" s="79">
        <v>93.7099</v>
      </c>
      <c r="P166" s="79">
        <v>6.2901</v>
      </c>
      <c r="Q166" s="80"/>
      <c r="R166" s="81">
        <v>22.92</v>
      </c>
      <c r="S166" s="81">
        <v>22.92</v>
      </c>
      <c r="T166" s="81">
        <v>22.92</v>
      </c>
      <c r="U166" s="81">
        <v>22.92</v>
      </c>
      <c r="V166" s="82">
        <f>S166*N166+R166*(1-N166)</f>
        <v>22.92</v>
      </c>
      <c r="W166" s="83">
        <f>IF(R166=S166,0,1)</f>
        <v>0</v>
      </c>
      <c r="X166" s="84">
        <f>IF(R166&lt;14.76,C166,0)</f>
        <v>0</v>
      </c>
      <c r="Y166" s="84">
        <f>IF(S166&lt;14.67,J166,0)</f>
        <v>0</v>
      </c>
      <c r="Z166" s="83"/>
      <c r="AA166" s="85">
        <f>R166*C166/1000</f>
        <v>56467270.56</v>
      </c>
      <c r="AB166" s="83"/>
      <c r="AC166" s="85">
        <f>S166*J166/1000</f>
        <v>3790231.2366</v>
      </c>
      <c r="AD166" s="83"/>
      <c r="AE166" s="86">
        <f>E166*R166/1000</f>
        <v>56467270.56</v>
      </c>
      <c r="AF166" s="83"/>
      <c r="AG166" s="83">
        <f>F166*R166/1000</f>
        <v>0</v>
      </c>
      <c r="AH166" s="83"/>
      <c r="AI166" s="83"/>
      <c r="AJ166" s="85">
        <f>S166*K166/1000</f>
        <v>3790231.2366</v>
      </c>
      <c r="AK166" s="85"/>
      <c r="AL166" s="85">
        <f>S166*L166/1000</f>
        <v>0</v>
      </c>
      <c r="AM166" s="85"/>
    </row>
    <row r="167" ht="15" customHeight="1">
      <c r="A167" t="s" s="75">
        <v>221</v>
      </c>
      <c r="B167" s="76"/>
      <c r="C167" s="77">
        <v>10324520700</v>
      </c>
      <c r="D167" s="78">
        <v>0</v>
      </c>
      <c r="E167" s="77">
        <f>IF(W167=0,C167,0)</f>
        <v>0</v>
      </c>
      <c r="F167" s="77">
        <f>IF(W167=1,C167,0)</f>
        <v>10324520700</v>
      </c>
      <c r="G167" s="78">
        <v>663727595</v>
      </c>
      <c r="H167" s="78">
        <v>388028569</v>
      </c>
      <c r="I167" s="78">
        <v>434348415</v>
      </c>
      <c r="J167" s="78">
        <f>G167+H167+I167</f>
        <v>1486104579</v>
      </c>
      <c r="K167" s="78">
        <f>IF(W167=0,J167,0)</f>
        <v>0</v>
      </c>
      <c r="L167" s="77">
        <f>IF(W167=1,J167,0)</f>
        <v>1486104579</v>
      </c>
      <c r="M167" s="78">
        <v>11810625279</v>
      </c>
      <c r="N167" s="50">
        <f>J167/M167</f>
        <v>0.125827764736756</v>
      </c>
      <c r="O167" s="79">
        <v>87.41719999999999</v>
      </c>
      <c r="P167" s="79">
        <v>12.5828</v>
      </c>
      <c r="Q167" s="80"/>
      <c r="R167" s="81">
        <v>12.42</v>
      </c>
      <c r="S167" s="81">
        <v>24.36</v>
      </c>
      <c r="T167" s="81">
        <v>24.36</v>
      </c>
      <c r="U167" s="81">
        <v>24.36</v>
      </c>
      <c r="V167" s="82">
        <f>S167*N167+R167*(1-N167)</f>
        <v>13.9223835109569</v>
      </c>
      <c r="W167" s="83">
        <f>IF(R167=S167,0,1)</f>
        <v>1</v>
      </c>
      <c r="X167" s="84">
        <f>IF(R167&lt;14.76,C167,0)</f>
        <v>10324520700</v>
      </c>
      <c r="Y167" s="84">
        <f>IF(S167&lt;14.67,J167,0)</f>
        <v>0</v>
      </c>
      <c r="Z167" s="83"/>
      <c r="AA167" s="85">
        <f>R167*C167/1000</f>
        <v>128230547.094</v>
      </c>
      <c r="AB167" s="83"/>
      <c r="AC167" s="85">
        <f>S167*J167/1000</f>
        <v>36201507.54444</v>
      </c>
      <c r="AD167" s="83"/>
      <c r="AE167" s="86">
        <f>E167*R167/1000</f>
        <v>0</v>
      </c>
      <c r="AF167" s="83"/>
      <c r="AG167" s="83">
        <f>F167*R167/1000</f>
        <v>128230547.094</v>
      </c>
      <c r="AH167" s="83"/>
      <c r="AI167" s="83"/>
      <c r="AJ167" s="85">
        <f>S167*K167/1000</f>
        <v>0</v>
      </c>
      <c r="AK167" s="85"/>
      <c r="AL167" s="85">
        <f>S167*L167/1000</f>
        <v>36201507.54444</v>
      </c>
      <c r="AM167" s="85"/>
    </row>
    <row r="168" ht="15" customHeight="1">
      <c r="A168" t="s" s="75">
        <v>222</v>
      </c>
      <c r="B168" s="76"/>
      <c r="C168" s="77">
        <v>2028163692</v>
      </c>
      <c r="D168" s="78">
        <v>0</v>
      </c>
      <c r="E168" s="77">
        <f>IF(W168=0,C168,0)</f>
        <v>2028163692</v>
      </c>
      <c r="F168" s="77">
        <f>IF(W168=1,C168,0)</f>
        <v>0</v>
      </c>
      <c r="G168" s="78">
        <v>187327333</v>
      </c>
      <c r="H168" s="78">
        <v>70780385</v>
      </c>
      <c r="I168" s="78">
        <v>241932840</v>
      </c>
      <c r="J168" s="78">
        <f>G168+H168+I168</f>
        <v>500040558</v>
      </c>
      <c r="K168" s="78">
        <f>IF(W168=0,J168,0)</f>
        <v>500040558</v>
      </c>
      <c r="L168" s="77">
        <f>IF(W168=1,J168,0)</f>
        <v>0</v>
      </c>
      <c r="M168" s="78">
        <v>2528204250</v>
      </c>
      <c r="N168" s="50">
        <f>J168/M168</f>
        <v>0.197784873591602</v>
      </c>
      <c r="O168" s="79">
        <v>80.22150000000001</v>
      </c>
      <c r="P168" s="79">
        <v>19.7785</v>
      </c>
      <c r="Q168" s="80"/>
      <c r="R168" s="81">
        <v>19.51</v>
      </c>
      <c r="S168" s="81">
        <v>19.51</v>
      </c>
      <c r="T168" s="81">
        <v>19.51</v>
      </c>
      <c r="U168" s="81">
        <v>19.51</v>
      </c>
      <c r="V168" s="82">
        <f>S168*N168+R168*(1-N168)</f>
        <v>19.51</v>
      </c>
      <c r="W168" s="83">
        <f>IF(R168=S168,0,1)</f>
        <v>0</v>
      </c>
      <c r="X168" s="84">
        <f>IF(R168&lt;14.76,C168,0)</f>
        <v>0</v>
      </c>
      <c r="Y168" s="84">
        <f>IF(S168&lt;14.67,J168,0)</f>
        <v>0</v>
      </c>
      <c r="Z168" s="83"/>
      <c r="AA168" s="85">
        <f>R168*C168/1000</f>
        <v>39569473.63092</v>
      </c>
      <c r="AB168" s="83"/>
      <c r="AC168" s="85">
        <f>S168*J168/1000</f>
        <v>9755791.28658</v>
      </c>
      <c r="AD168" s="83"/>
      <c r="AE168" s="86">
        <f>E168*R168/1000</f>
        <v>39569473.63092</v>
      </c>
      <c r="AF168" s="83"/>
      <c r="AG168" s="83">
        <f>F168*R168/1000</f>
        <v>0</v>
      </c>
      <c r="AH168" s="83"/>
      <c r="AI168" s="83"/>
      <c r="AJ168" s="85">
        <f>S168*K168/1000</f>
        <v>9755791.28658</v>
      </c>
      <c r="AK168" s="85"/>
      <c r="AL168" s="85">
        <f>S168*L168/1000</f>
        <v>0</v>
      </c>
      <c r="AM168" s="85"/>
    </row>
    <row r="169" ht="15" customHeight="1">
      <c r="A169" t="s" s="75">
        <v>223</v>
      </c>
      <c r="B169" s="76"/>
      <c r="C169" s="77">
        <v>1957462820</v>
      </c>
      <c r="D169" s="78">
        <v>0</v>
      </c>
      <c r="E169" s="77">
        <f>IF(W169=0,C169,0)</f>
        <v>1957462820</v>
      </c>
      <c r="F169" s="77">
        <f>IF(W169=1,C169,0)</f>
        <v>0</v>
      </c>
      <c r="G169" s="78">
        <v>74992410</v>
      </c>
      <c r="H169" s="78">
        <v>23827000</v>
      </c>
      <c r="I169" s="78">
        <v>55152710</v>
      </c>
      <c r="J169" s="78">
        <f>G169+H169+I169</f>
        <v>153972120</v>
      </c>
      <c r="K169" s="78">
        <f>IF(W169=0,J169,0)</f>
        <v>153972120</v>
      </c>
      <c r="L169" s="77">
        <f>IF(W169=1,J169,0)</f>
        <v>0</v>
      </c>
      <c r="M169" s="78">
        <v>2111434940</v>
      </c>
      <c r="N169" s="50">
        <f>J169/M169</f>
        <v>0.0729229762580324</v>
      </c>
      <c r="O169" s="79">
        <v>92.7077</v>
      </c>
      <c r="P169" s="79">
        <v>7.2923</v>
      </c>
      <c r="Q169" s="80"/>
      <c r="R169" s="81">
        <v>14.62</v>
      </c>
      <c r="S169" s="81">
        <v>14.62</v>
      </c>
      <c r="T169" s="81">
        <v>14.62</v>
      </c>
      <c r="U169" s="81">
        <v>14.62</v>
      </c>
      <c r="V169" s="82">
        <f>S169*N169+R169*(1-N169)</f>
        <v>14.62</v>
      </c>
      <c r="W169" s="83">
        <f>IF(R169=S169,0,1)</f>
        <v>0</v>
      </c>
      <c r="X169" s="84">
        <f>IF(R169&lt;14.76,C169,0)</f>
        <v>1957462820</v>
      </c>
      <c r="Y169" s="84">
        <f>IF(S169&lt;14.67,J169,0)</f>
        <v>153972120</v>
      </c>
      <c r="Z169" s="83"/>
      <c r="AA169" s="85">
        <f>R169*C169/1000</f>
        <v>28618106.4284</v>
      </c>
      <c r="AB169" s="83"/>
      <c r="AC169" s="85">
        <f>S169*J169/1000</f>
        <v>2251072.3944</v>
      </c>
      <c r="AD169" s="83"/>
      <c r="AE169" s="86">
        <f>E169*R169/1000</f>
        <v>28618106.4284</v>
      </c>
      <c r="AF169" s="83"/>
      <c r="AG169" s="83">
        <f>F169*R169/1000</f>
        <v>0</v>
      </c>
      <c r="AH169" s="83"/>
      <c r="AI169" s="83"/>
      <c r="AJ169" s="85">
        <f>S169*K169/1000</f>
        <v>2251072.3944</v>
      </c>
      <c r="AK169" s="85"/>
      <c r="AL169" s="85">
        <f>S169*L169/1000</f>
        <v>0</v>
      </c>
      <c r="AM169" s="85"/>
    </row>
    <row r="170" ht="15" customHeight="1">
      <c r="A170" t="s" s="75">
        <v>224</v>
      </c>
      <c r="B170" s="76"/>
      <c r="C170" s="77">
        <v>11362360809</v>
      </c>
      <c r="D170" s="78">
        <v>0</v>
      </c>
      <c r="E170" s="77">
        <f>IF(W170=0,C170,0)</f>
        <v>0</v>
      </c>
      <c r="F170" s="77">
        <f>IF(W170=1,C170,0)</f>
        <v>11362360809</v>
      </c>
      <c r="G170" s="78">
        <v>714463095</v>
      </c>
      <c r="H170" s="78">
        <v>206635796</v>
      </c>
      <c r="I170" s="78">
        <v>385021830</v>
      </c>
      <c r="J170" s="78">
        <f>G170+H170+I170</f>
        <v>1306120721</v>
      </c>
      <c r="K170" s="78">
        <f>IF(W170=0,J170,0)</f>
        <v>0</v>
      </c>
      <c r="L170" s="77">
        <f>IF(W170=1,J170,0)</f>
        <v>1306120721</v>
      </c>
      <c r="M170" s="78">
        <v>12668481530</v>
      </c>
      <c r="N170" s="50">
        <f>J170/M170</f>
        <v>0.103100021727703</v>
      </c>
      <c r="O170" s="79">
        <v>89.69</v>
      </c>
      <c r="P170" s="79">
        <v>10.31</v>
      </c>
      <c r="Q170" s="80"/>
      <c r="R170" s="81">
        <v>11.15</v>
      </c>
      <c r="S170" s="81">
        <v>21.35</v>
      </c>
      <c r="T170" s="81">
        <v>21.35</v>
      </c>
      <c r="U170" s="81">
        <v>21.35</v>
      </c>
      <c r="V170" s="82">
        <f>S170*N170+R170*(1-N170)</f>
        <v>12.2016202216226</v>
      </c>
      <c r="W170" s="83">
        <f>IF(R170=S170,0,1)</f>
        <v>1</v>
      </c>
      <c r="X170" s="84">
        <f>IF(R170&lt;14.76,C170,0)</f>
        <v>11362360809</v>
      </c>
      <c r="Y170" s="84">
        <f>IF(S170&lt;14.67,J170,0)</f>
        <v>0</v>
      </c>
      <c r="Z170" s="83"/>
      <c r="AA170" s="85">
        <f>R170*C170/1000</f>
        <v>126690323.02035</v>
      </c>
      <c r="AB170" s="83"/>
      <c r="AC170" s="85">
        <f>S170*J170/1000</f>
        <v>27885677.39335</v>
      </c>
      <c r="AD170" s="83"/>
      <c r="AE170" s="86">
        <f>E170*R170/1000</f>
        <v>0</v>
      </c>
      <c r="AF170" s="83"/>
      <c r="AG170" s="83">
        <f>F170*R170/1000</f>
        <v>126690323.02035</v>
      </c>
      <c r="AH170" s="83"/>
      <c r="AI170" s="83"/>
      <c r="AJ170" s="85">
        <f>S170*K170/1000</f>
        <v>0</v>
      </c>
      <c r="AK170" s="85"/>
      <c r="AL170" s="85">
        <f>S170*L170/1000</f>
        <v>27885677.39335</v>
      </c>
      <c r="AM170" s="85"/>
    </row>
    <row r="171" ht="15" customHeight="1">
      <c r="A171" t="s" s="75">
        <v>225</v>
      </c>
      <c r="B171" s="76"/>
      <c r="C171" s="77">
        <v>3780273909</v>
      </c>
      <c r="D171" s="78">
        <v>0</v>
      </c>
      <c r="E171" s="77">
        <f>IF(W171=0,C171,0)</f>
        <v>0</v>
      </c>
      <c r="F171" s="77">
        <f>IF(W171=1,C171,0)</f>
        <v>3780273909</v>
      </c>
      <c r="G171" s="78">
        <v>426559387</v>
      </c>
      <c r="H171" s="78">
        <v>23118500</v>
      </c>
      <c r="I171" s="78">
        <v>54630503</v>
      </c>
      <c r="J171" s="78">
        <f>G171+H171+I171</f>
        <v>504308390</v>
      </c>
      <c r="K171" s="78">
        <f>IF(W171=0,J171,0)</f>
        <v>0</v>
      </c>
      <c r="L171" s="77">
        <f>IF(W171=1,J171,0)</f>
        <v>504308390</v>
      </c>
      <c r="M171" s="78">
        <v>4284582299</v>
      </c>
      <c r="N171" s="50">
        <f>J171/M171</f>
        <v>0.117703046599829</v>
      </c>
      <c r="O171" s="79">
        <v>88.22969999999999</v>
      </c>
      <c r="P171" s="79">
        <v>11.7703</v>
      </c>
      <c r="Q171" s="80"/>
      <c r="R171" s="81">
        <v>11.3</v>
      </c>
      <c r="S171" s="81">
        <v>18.15</v>
      </c>
      <c r="T171" s="81">
        <v>18.15</v>
      </c>
      <c r="U171" s="81">
        <v>18.15</v>
      </c>
      <c r="V171" s="82">
        <f>S171*N171+R171*(1-N171)</f>
        <v>12.1062658692088</v>
      </c>
      <c r="W171" s="83">
        <f>IF(R171=S171,0,1)</f>
        <v>1</v>
      </c>
      <c r="X171" s="84">
        <f>IF(R171&lt;14.76,C171,0)</f>
        <v>3780273909</v>
      </c>
      <c r="Y171" s="84">
        <f>IF(S171&lt;14.67,J171,0)</f>
        <v>0</v>
      </c>
      <c r="Z171" s="83"/>
      <c r="AA171" s="85">
        <f>R171*C171/1000</f>
        <v>42717095.1717</v>
      </c>
      <c r="AB171" s="83"/>
      <c r="AC171" s="85">
        <f>S171*J171/1000</f>
        <v>9153197.2785</v>
      </c>
      <c r="AD171" s="83"/>
      <c r="AE171" s="86">
        <f>E171*R171/1000</f>
        <v>0</v>
      </c>
      <c r="AF171" s="83"/>
      <c r="AG171" s="83">
        <f>F171*R171/1000</f>
        <v>42717095.1717</v>
      </c>
      <c r="AH171" s="83"/>
      <c r="AI171" s="83"/>
      <c r="AJ171" s="85">
        <f>S171*K171/1000</f>
        <v>0</v>
      </c>
      <c r="AK171" s="85"/>
      <c r="AL171" s="85">
        <f>S171*L171/1000</f>
        <v>9153197.2785</v>
      </c>
      <c r="AM171" s="85"/>
    </row>
    <row r="172" ht="15" customHeight="1">
      <c r="A172" t="s" s="75">
        <v>226</v>
      </c>
      <c r="B172" s="76"/>
      <c r="C172" s="77">
        <v>8672278342</v>
      </c>
      <c r="D172" s="78">
        <v>0</v>
      </c>
      <c r="E172" s="77">
        <f>IF(W172=0,C172,0)</f>
        <v>0</v>
      </c>
      <c r="F172" s="77">
        <f>IF(W172=1,C172,0)</f>
        <v>8672278342</v>
      </c>
      <c r="G172" s="78">
        <v>636670399</v>
      </c>
      <c r="H172" s="78">
        <v>257734187</v>
      </c>
      <c r="I172" s="78">
        <v>246313590</v>
      </c>
      <c r="J172" s="78">
        <f>G172+H172+I172</f>
        <v>1140718176</v>
      </c>
      <c r="K172" s="78">
        <f>IF(W172=0,J172,0)</f>
        <v>0</v>
      </c>
      <c r="L172" s="77">
        <f>IF(W172=1,J172,0)</f>
        <v>1140718176</v>
      </c>
      <c r="M172" s="78">
        <v>9812996518</v>
      </c>
      <c r="N172" s="50">
        <f>J172/M172</f>
        <v>0.116245651764737</v>
      </c>
      <c r="O172" s="79">
        <v>88.3754</v>
      </c>
      <c r="P172" s="79">
        <v>11.6246</v>
      </c>
      <c r="Q172" s="80"/>
      <c r="R172" s="81">
        <v>12.19</v>
      </c>
      <c r="S172" s="81">
        <v>18.68</v>
      </c>
      <c r="T172" s="81">
        <v>18.68</v>
      </c>
      <c r="U172" s="81">
        <v>18.68</v>
      </c>
      <c r="V172" s="82">
        <f>S172*N172+R172*(1-N172)</f>
        <v>12.9444342799531</v>
      </c>
      <c r="W172" s="83">
        <f>IF(R172=S172,0,1)</f>
        <v>1</v>
      </c>
      <c r="X172" s="84">
        <f>IF(R172&lt;14.76,C172,0)</f>
        <v>8672278342</v>
      </c>
      <c r="Y172" s="84">
        <f>IF(S172&lt;14.67,J172,0)</f>
        <v>0</v>
      </c>
      <c r="Z172" s="83"/>
      <c r="AA172" s="85">
        <f>R172*C172/1000</f>
        <v>105715072.98898</v>
      </c>
      <c r="AB172" s="83"/>
      <c r="AC172" s="85">
        <f>S172*J172/1000</f>
        <v>21308615.52768</v>
      </c>
      <c r="AD172" s="83"/>
      <c r="AE172" s="86">
        <f>E172*R172/1000</f>
        <v>0</v>
      </c>
      <c r="AF172" s="83"/>
      <c r="AG172" s="83">
        <f>F172*R172/1000</f>
        <v>105715072.98898</v>
      </c>
      <c r="AH172" s="83"/>
      <c r="AI172" s="83"/>
      <c r="AJ172" s="85">
        <f>S172*K172/1000</f>
        <v>0</v>
      </c>
      <c r="AK172" s="85"/>
      <c r="AL172" s="85">
        <f>S172*L172/1000</f>
        <v>21308615.52768</v>
      </c>
      <c r="AM172" s="85"/>
    </row>
    <row r="173" ht="27" customHeight="1">
      <c r="A173" t="s" s="75">
        <v>227</v>
      </c>
      <c r="B173" s="76"/>
      <c r="C173" s="77">
        <v>2786005895</v>
      </c>
      <c r="D173" s="78">
        <v>0</v>
      </c>
      <c r="E173" s="77">
        <f>IF(W173=0,C173,0)</f>
        <v>2786005895</v>
      </c>
      <c r="F173" s="77">
        <f>IF(W173=1,C173,0)</f>
        <v>0</v>
      </c>
      <c r="G173" s="78">
        <v>107346232</v>
      </c>
      <c r="H173" s="78">
        <v>5698400</v>
      </c>
      <c r="I173" s="78">
        <v>70526360</v>
      </c>
      <c r="J173" s="78">
        <f>G173+H173+I173</f>
        <v>183570992</v>
      </c>
      <c r="K173" s="78">
        <f>IF(W173=0,J173,0)</f>
        <v>183570992</v>
      </c>
      <c r="L173" s="77">
        <f>IF(W173=1,J173,0)</f>
        <v>0</v>
      </c>
      <c r="M173" s="78">
        <v>2969576887</v>
      </c>
      <c r="N173" s="50">
        <f>J173/M173</f>
        <v>0.0618172214377152</v>
      </c>
      <c r="O173" s="79">
        <v>93.81829999999999</v>
      </c>
      <c r="P173" s="79">
        <v>6.1817</v>
      </c>
      <c r="Q173" s="80"/>
      <c r="R173" s="81">
        <v>10.43</v>
      </c>
      <c r="S173" s="81">
        <v>10.43</v>
      </c>
      <c r="T173" s="81">
        <v>10.43</v>
      </c>
      <c r="U173" s="81">
        <v>10.43</v>
      </c>
      <c r="V173" s="82">
        <f>S173*N173+R173*(1-N173)</f>
        <v>10.43</v>
      </c>
      <c r="W173" s="83">
        <f>IF(R173=S173,0,1)</f>
        <v>0</v>
      </c>
      <c r="X173" s="84">
        <f>IF(R173&lt;14.76,C173,0)</f>
        <v>2786005895</v>
      </c>
      <c r="Y173" s="84">
        <f>IF(S173&lt;14.67,J173,0)</f>
        <v>183570992</v>
      </c>
      <c r="Z173" s="83"/>
      <c r="AA173" s="85">
        <f>R173*C173/1000</f>
        <v>29058041.48485</v>
      </c>
      <c r="AB173" s="83"/>
      <c r="AC173" s="85">
        <f>S173*J173/1000</f>
        <v>1914645.44656</v>
      </c>
      <c r="AD173" s="83"/>
      <c r="AE173" s="86">
        <f>E173*R173/1000</f>
        <v>29058041.48485</v>
      </c>
      <c r="AF173" s="83"/>
      <c r="AG173" s="83">
        <f>F173*R173/1000</f>
        <v>0</v>
      </c>
      <c r="AH173" s="83"/>
      <c r="AI173" s="83"/>
      <c r="AJ173" s="85">
        <f>S173*K173/1000</f>
        <v>1914645.44656</v>
      </c>
      <c r="AK173" s="85"/>
      <c r="AL173" s="85">
        <f>S173*L173/1000</f>
        <v>0</v>
      </c>
      <c r="AM173" s="85"/>
    </row>
    <row r="174" ht="15" customHeight="1">
      <c r="A174" t="s" s="75">
        <v>228</v>
      </c>
      <c r="B174" s="76"/>
      <c r="C174" s="77">
        <v>3893225901</v>
      </c>
      <c r="D174" s="78">
        <v>0</v>
      </c>
      <c r="E174" s="77">
        <f>IF(W174=0,C174,0)</f>
        <v>0</v>
      </c>
      <c r="F174" s="77">
        <f>IF(W174=1,C174,0)</f>
        <v>3893225901</v>
      </c>
      <c r="G174" s="78">
        <v>369319899</v>
      </c>
      <c r="H174" s="78">
        <v>598560800</v>
      </c>
      <c r="I174" s="78">
        <v>122678560</v>
      </c>
      <c r="J174" s="78">
        <f>G174+H174+I174</f>
        <v>1090559259</v>
      </c>
      <c r="K174" s="78">
        <f>IF(W174=0,J174,0)</f>
        <v>0</v>
      </c>
      <c r="L174" s="77">
        <f>IF(W174=1,J174,0)</f>
        <v>1090559259</v>
      </c>
      <c r="M174" s="78">
        <v>4983785160</v>
      </c>
      <c r="N174" s="50">
        <f>J174/M174</f>
        <v>0.218821482866649</v>
      </c>
      <c r="O174" s="79">
        <v>78.11790000000001</v>
      </c>
      <c r="P174" s="79">
        <v>21.8821</v>
      </c>
      <c r="Q174" s="80"/>
      <c r="R174" s="81">
        <v>14.09</v>
      </c>
      <c r="S174" s="81">
        <v>18.52</v>
      </c>
      <c r="T174" s="81">
        <v>18.52</v>
      </c>
      <c r="U174" s="81">
        <v>18.52</v>
      </c>
      <c r="V174" s="82">
        <f>S174*N174+R174*(1-N174)</f>
        <v>15.0593791690993</v>
      </c>
      <c r="W174" s="83">
        <f>IF(R174=S174,0,1)</f>
        <v>1</v>
      </c>
      <c r="X174" s="84">
        <f>IF(R174&lt;14.76,C174,0)</f>
        <v>3893225901</v>
      </c>
      <c r="Y174" s="84">
        <f>IF(S174&lt;14.67,J174,0)</f>
        <v>0</v>
      </c>
      <c r="Z174" s="83"/>
      <c r="AA174" s="85">
        <f>R174*C174/1000</f>
        <v>54855552.94509</v>
      </c>
      <c r="AB174" s="83"/>
      <c r="AC174" s="85">
        <f>S174*J174/1000</f>
        <v>20197157.47668</v>
      </c>
      <c r="AD174" s="83"/>
      <c r="AE174" s="86">
        <f>E174*R174/1000</f>
        <v>0</v>
      </c>
      <c r="AF174" s="83"/>
      <c r="AG174" s="83">
        <f>F174*R174/1000</f>
        <v>54855552.94509</v>
      </c>
      <c r="AH174" s="83"/>
      <c r="AI174" s="83"/>
      <c r="AJ174" s="85">
        <f>S174*K174/1000</f>
        <v>0</v>
      </c>
      <c r="AK174" s="85"/>
      <c r="AL174" s="85">
        <f>S174*L174/1000</f>
        <v>20197157.47668</v>
      </c>
      <c r="AM174" s="85"/>
    </row>
    <row r="175" ht="15" customHeight="1">
      <c r="A175" t="s" s="75">
        <v>229</v>
      </c>
      <c r="B175" s="76"/>
      <c r="C175" s="77">
        <v>7525504672</v>
      </c>
      <c r="D175" s="78">
        <v>0</v>
      </c>
      <c r="E175" s="77">
        <f>IF(W175=0,C175,0)</f>
        <v>7525504672</v>
      </c>
      <c r="F175" s="77">
        <f>IF(W175=1,C175,0)</f>
        <v>0</v>
      </c>
      <c r="G175" s="78">
        <v>273846443</v>
      </c>
      <c r="H175" s="78">
        <v>18303300</v>
      </c>
      <c r="I175" s="78">
        <v>90872590</v>
      </c>
      <c r="J175" s="78">
        <f>G175+H175+I175</f>
        <v>383022333</v>
      </c>
      <c r="K175" s="78">
        <f>IF(W175=0,J175,0)</f>
        <v>383022333</v>
      </c>
      <c r="L175" s="77">
        <f>IF(W175=1,J175,0)</f>
        <v>0</v>
      </c>
      <c r="M175" s="78">
        <v>7908527005</v>
      </c>
      <c r="N175" s="50">
        <f>J175/M175</f>
        <v>0.0484315641532035</v>
      </c>
      <c r="O175" s="79">
        <v>95.1568</v>
      </c>
      <c r="P175" s="79">
        <v>4.8432</v>
      </c>
      <c r="Q175" s="80"/>
      <c r="R175" s="81">
        <v>10</v>
      </c>
      <c r="S175" s="81">
        <v>10</v>
      </c>
      <c r="T175" s="81">
        <v>10</v>
      </c>
      <c r="U175" s="81">
        <v>10</v>
      </c>
      <c r="V175" s="82">
        <f>S175*N175+R175*(1-N175)</f>
        <v>10</v>
      </c>
      <c r="W175" s="83">
        <f>IF(R175=S175,0,1)</f>
        <v>0</v>
      </c>
      <c r="X175" s="84">
        <f>IF(R175&lt;14.76,C175,0)</f>
        <v>7525504672</v>
      </c>
      <c r="Y175" s="84">
        <f>IF(S175&lt;14.67,J175,0)</f>
        <v>383022333</v>
      </c>
      <c r="Z175" s="83"/>
      <c r="AA175" s="85">
        <f>R175*C175/1000</f>
        <v>75255046.72</v>
      </c>
      <c r="AB175" s="83"/>
      <c r="AC175" s="85">
        <f>S175*J175/1000</f>
        <v>3830223.33</v>
      </c>
      <c r="AD175" s="83"/>
      <c r="AE175" s="86">
        <f>E175*R175/1000</f>
        <v>75255046.72</v>
      </c>
      <c r="AF175" s="83"/>
      <c r="AG175" s="83">
        <f>F175*R175/1000</f>
        <v>0</v>
      </c>
      <c r="AH175" s="83"/>
      <c r="AI175" s="83"/>
      <c r="AJ175" s="85">
        <f>S175*K175/1000</f>
        <v>3830223.33</v>
      </c>
      <c r="AK175" s="85"/>
      <c r="AL175" s="85">
        <f>S175*L175/1000</f>
        <v>0</v>
      </c>
      <c r="AM175" s="85"/>
    </row>
    <row r="176" ht="15" customHeight="1">
      <c r="A176" t="s" s="75">
        <v>230</v>
      </c>
      <c r="B176" s="76"/>
      <c r="C176" s="77">
        <v>2175466374</v>
      </c>
      <c r="D176" s="78">
        <v>0</v>
      </c>
      <c r="E176" s="77">
        <f>IF(W176=0,C176,0)</f>
        <v>2175466374</v>
      </c>
      <c r="F176" s="77">
        <f>IF(W176=1,C176,0)</f>
        <v>0</v>
      </c>
      <c r="G176" s="78">
        <v>85551857</v>
      </c>
      <c r="H176" s="78">
        <v>17308000</v>
      </c>
      <c r="I176" s="78">
        <v>42676012</v>
      </c>
      <c r="J176" s="78">
        <f>G176+H176+I176</f>
        <v>145535869</v>
      </c>
      <c r="K176" s="78">
        <f>IF(W176=0,J176,0)</f>
        <v>145535869</v>
      </c>
      <c r="L176" s="77">
        <f>IF(W176=1,J176,0)</f>
        <v>0</v>
      </c>
      <c r="M176" s="78">
        <v>2321002243</v>
      </c>
      <c r="N176" s="50">
        <f>J176/M176</f>
        <v>0.0627038898557411</v>
      </c>
      <c r="O176" s="79">
        <v>93.7296</v>
      </c>
      <c r="P176" s="79">
        <v>6.2704</v>
      </c>
      <c r="Q176" s="80"/>
      <c r="R176" s="81">
        <v>9.44</v>
      </c>
      <c r="S176" s="81">
        <v>9.44</v>
      </c>
      <c r="T176" s="81">
        <v>9.44</v>
      </c>
      <c r="U176" s="81">
        <v>9.44</v>
      </c>
      <c r="V176" s="82">
        <f>S176*N176+R176*(1-N176)</f>
        <v>9.44</v>
      </c>
      <c r="W176" s="83">
        <f>IF(R176=S176,0,1)</f>
        <v>0</v>
      </c>
      <c r="X176" s="84">
        <f>IF(R176&lt;14.76,C176,0)</f>
        <v>2175466374</v>
      </c>
      <c r="Y176" s="84">
        <f>IF(S176&lt;14.67,J176,0)</f>
        <v>145535869</v>
      </c>
      <c r="Z176" s="83"/>
      <c r="AA176" s="85">
        <f>R176*C176/1000</f>
        <v>20536402.57056</v>
      </c>
      <c r="AB176" s="83"/>
      <c r="AC176" s="85">
        <f>S176*J176/1000</f>
        <v>1373858.60336</v>
      </c>
      <c r="AD176" s="83"/>
      <c r="AE176" s="86">
        <f>E176*R176/1000</f>
        <v>20536402.57056</v>
      </c>
      <c r="AF176" s="83"/>
      <c r="AG176" s="83">
        <f>F176*R176/1000</f>
        <v>0</v>
      </c>
      <c r="AH176" s="83"/>
      <c r="AI176" s="83"/>
      <c r="AJ176" s="85">
        <f>S176*K176/1000</f>
        <v>1373858.60336</v>
      </c>
      <c r="AK176" s="85"/>
      <c r="AL176" s="85">
        <f>S176*L176/1000</f>
        <v>0</v>
      </c>
      <c r="AM176" s="85"/>
    </row>
    <row r="177" ht="15" customHeight="1">
      <c r="A177" t="s" s="75">
        <v>231</v>
      </c>
      <c r="B177" s="76"/>
      <c r="C177" s="77">
        <v>5642577064</v>
      </c>
      <c r="D177" s="78">
        <v>0</v>
      </c>
      <c r="E177" s="77">
        <f>IF(W177=0,C177,0)</f>
        <v>0</v>
      </c>
      <c r="F177" s="77">
        <f>IF(W177=1,C177,0)</f>
        <v>5642577064</v>
      </c>
      <c r="G177" s="78">
        <v>1214003964</v>
      </c>
      <c r="H177" s="78">
        <v>677928334</v>
      </c>
      <c r="I177" s="78">
        <v>318891520</v>
      </c>
      <c r="J177" s="78">
        <f>G177+H177+I177</f>
        <v>2210823818</v>
      </c>
      <c r="K177" s="78">
        <f>IF(W177=0,J177,0)</f>
        <v>0</v>
      </c>
      <c r="L177" s="77">
        <f>IF(W177=1,J177,0)</f>
        <v>2210823818</v>
      </c>
      <c r="M177" s="78">
        <v>7853400882</v>
      </c>
      <c r="N177" s="50">
        <f>J177/M177</f>
        <v>0.281511647147315</v>
      </c>
      <c r="O177" s="79">
        <v>71.8488</v>
      </c>
      <c r="P177" s="79">
        <v>28.1512</v>
      </c>
      <c r="Q177" s="80"/>
      <c r="R177" s="81">
        <v>11.54</v>
      </c>
      <c r="S177" s="81">
        <v>20.32</v>
      </c>
      <c r="T177" s="81">
        <v>20.32</v>
      </c>
      <c r="U177" s="81">
        <v>20.32</v>
      </c>
      <c r="V177" s="82">
        <f>S177*N177+R177*(1-N177)</f>
        <v>14.0116722619534</v>
      </c>
      <c r="W177" s="83">
        <f>IF(R177=S177,0,1)</f>
        <v>1</v>
      </c>
      <c r="X177" s="84">
        <f>IF(R177&lt;14.76,C177,0)</f>
        <v>5642577064</v>
      </c>
      <c r="Y177" s="84">
        <f>IF(S177&lt;14.67,J177,0)</f>
        <v>0</v>
      </c>
      <c r="Z177" s="83"/>
      <c r="AA177" s="85">
        <f>R177*C177/1000</f>
        <v>65115339.31856</v>
      </c>
      <c r="AB177" s="83"/>
      <c r="AC177" s="85">
        <f>S177*J177/1000</f>
        <v>44923939.98176</v>
      </c>
      <c r="AD177" s="83"/>
      <c r="AE177" s="86">
        <f>E177*R177/1000</f>
        <v>0</v>
      </c>
      <c r="AF177" s="83"/>
      <c r="AG177" s="83">
        <f>F177*R177/1000</f>
        <v>65115339.31856</v>
      </c>
      <c r="AH177" s="83"/>
      <c r="AI177" s="83"/>
      <c r="AJ177" s="85">
        <f>S177*K177/1000</f>
        <v>0</v>
      </c>
      <c r="AK177" s="85"/>
      <c r="AL177" s="85">
        <f>S177*L177/1000</f>
        <v>44923939.98176</v>
      </c>
      <c r="AM177" s="85"/>
    </row>
    <row r="178" ht="15" customHeight="1">
      <c r="A178" t="s" s="75">
        <v>232</v>
      </c>
      <c r="B178" s="76"/>
      <c r="C178" s="77">
        <v>6464562794</v>
      </c>
      <c r="D178" s="78">
        <v>0</v>
      </c>
      <c r="E178" s="77">
        <f>IF(W178=0,C178,0)</f>
        <v>6464562794</v>
      </c>
      <c r="F178" s="77">
        <f>IF(W178=1,C178,0)</f>
        <v>0</v>
      </c>
      <c r="G178" s="78">
        <v>296217613</v>
      </c>
      <c r="H178" s="78">
        <v>64696400</v>
      </c>
      <c r="I178" s="78">
        <v>113110100</v>
      </c>
      <c r="J178" s="78">
        <f>G178+H178+I178</f>
        <v>474024113</v>
      </c>
      <c r="K178" s="78">
        <f>IF(W178=0,J178,0)</f>
        <v>474024113</v>
      </c>
      <c r="L178" s="77">
        <f>IF(W178=1,J178,0)</f>
        <v>0</v>
      </c>
      <c r="M178" s="78">
        <v>6938586907</v>
      </c>
      <c r="N178" s="50">
        <f>J178/M178</f>
        <v>0.0683170967451284</v>
      </c>
      <c r="O178" s="79">
        <v>93.1683</v>
      </c>
      <c r="P178" s="79">
        <v>6.8317</v>
      </c>
      <c r="Q178" s="80"/>
      <c r="R178" s="81">
        <v>11.32</v>
      </c>
      <c r="S178" s="81">
        <v>11.32</v>
      </c>
      <c r="T178" s="81">
        <v>11.32</v>
      </c>
      <c r="U178" s="81">
        <v>11.32</v>
      </c>
      <c r="V178" s="82">
        <f>S178*N178+R178*(1-N178)</f>
        <v>11.32</v>
      </c>
      <c r="W178" s="83">
        <f>IF(R178=S178,0,1)</f>
        <v>0</v>
      </c>
      <c r="X178" s="84">
        <f>IF(R178&lt;14.76,C178,0)</f>
        <v>6464562794</v>
      </c>
      <c r="Y178" s="84">
        <f>IF(S178&lt;14.67,J178,0)</f>
        <v>474024113</v>
      </c>
      <c r="Z178" s="83"/>
      <c r="AA178" s="85">
        <f>R178*C178/1000</f>
        <v>73178850.82808</v>
      </c>
      <c r="AB178" s="83"/>
      <c r="AC178" s="85">
        <f>S178*J178/1000</f>
        <v>5365952.95916</v>
      </c>
      <c r="AD178" s="83"/>
      <c r="AE178" s="86">
        <f>E178*R178/1000</f>
        <v>73178850.82808</v>
      </c>
      <c r="AF178" s="83"/>
      <c r="AG178" s="83">
        <f>F178*R178/1000</f>
        <v>0</v>
      </c>
      <c r="AH178" s="83"/>
      <c r="AI178" s="83"/>
      <c r="AJ178" s="85">
        <f>S178*K178/1000</f>
        <v>5365952.95916</v>
      </c>
      <c r="AK178" s="85"/>
      <c r="AL178" s="85">
        <f>S178*L178/1000</f>
        <v>0</v>
      </c>
      <c r="AM178" s="85"/>
    </row>
    <row r="179" ht="15" customHeight="1">
      <c r="A179" t="s" s="75">
        <v>233</v>
      </c>
      <c r="B179" s="76"/>
      <c r="C179" s="77">
        <v>7355506020</v>
      </c>
      <c r="D179" s="78">
        <v>2293700</v>
      </c>
      <c r="E179" s="77">
        <f>IF(W179=0,C179,0)</f>
        <v>0</v>
      </c>
      <c r="F179" s="77">
        <f>IF(W179=1,C179,0)</f>
        <v>7355506020</v>
      </c>
      <c r="G179" s="78">
        <v>469285580</v>
      </c>
      <c r="H179" s="78">
        <v>45767200</v>
      </c>
      <c r="I179" s="78">
        <v>106683030</v>
      </c>
      <c r="J179" s="78">
        <f>G179+H179+I179</f>
        <v>621735810</v>
      </c>
      <c r="K179" s="78">
        <f>IF(W179=0,J179,0)</f>
        <v>0</v>
      </c>
      <c r="L179" s="77">
        <f>IF(W179=1,J179,0)</f>
        <v>621735810</v>
      </c>
      <c r="M179" s="78">
        <v>7979535530</v>
      </c>
      <c r="N179" s="50">
        <f>J179/M179</f>
        <v>0.07791629069919059</v>
      </c>
      <c r="O179" s="79">
        <v>92.2084</v>
      </c>
      <c r="P179" s="79">
        <v>7.7916</v>
      </c>
      <c r="Q179" s="80"/>
      <c r="R179" s="81">
        <v>7.01</v>
      </c>
      <c r="S179" s="81">
        <v>6.94</v>
      </c>
      <c r="T179" s="81">
        <v>6.94</v>
      </c>
      <c r="U179" s="81">
        <v>6.94</v>
      </c>
      <c r="V179" s="82">
        <f>S179*N179+R179*(1-N179)</f>
        <v>7.00454585965106</v>
      </c>
      <c r="W179" s="83">
        <f>IF(R179=S179,0,1)</f>
        <v>1</v>
      </c>
      <c r="X179" s="84">
        <f>IF(R179&lt;14.76,C179,0)</f>
        <v>7355506020</v>
      </c>
      <c r="Y179" s="84">
        <f>IF(S179&lt;14.67,J179,0)</f>
        <v>621735810</v>
      </c>
      <c r="Z179" s="83"/>
      <c r="AA179" s="85">
        <f>R179*C179/1000</f>
        <v>51562097.2002</v>
      </c>
      <c r="AB179" s="83"/>
      <c r="AC179" s="85">
        <f>S179*J179/1000</f>
        <v>4314846.5214</v>
      </c>
      <c r="AD179" s="83"/>
      <c r="AE179" s="86">
        <f>E179*R179/1000</f>
        <v>0</v>
      </c>
      <c r="AF179" s="83"/>
      <c r="AG179" s="83">
        <f>F179*R179/1000</f>
        <v>51562097.2002</v>
      </c>
      <c r="AH179" s="83"/>
      <c r="AI179" s="83"/>
      <c r="AJ179" s="85">
        <f>S179*K179/1000</f>
        <v>0</v>
      </c>
      <c r="AK179" s="85"/>
      <c r="AL179" s="85">
        <f>S179*L179/1000</f>
        <v>4314846.5214</v>
      </c>
      <c r="AM179" s="85"/>
    </row>
    <row r="180" ht="15" customHeight="1">
      <c r="A180" t="s" s="75">
        <v>234</v>
      </c>
      <c r="B180" s="76"/>
      <c r="C180" s="77">
        <v>2247528755</v>
      </c>
      <c r="D180" s="78">
        <v>0</v>
      </c>
      <c r="E180" s="77">
        <f>IF(W180=0,C180,0)</f>
        <v>2247528755</v>
      </c>
      <c r="F180" s="77">
        <f>IF(W180=1,C180,0)</f>
        <v>0</v>
      </c>
      <c r="G180" s="78">
        <v>65489524</v>
      </c>
      <c r="H180" s="78">
        <v>19675128</v>
      </c>
      <c r="I180" s="78">
        <v>60018935</v>
      </c>
      <c r="J180" s="78">
        <f>G180+H180+I180</f>
        <v>145183587</v>
      </c>
      <c r="K180" s="78">
        <f>IF(W180=0,J180,0)</f>
        <v>145183587</v>
      </c>
      <c r="L180" s="77">
        <f>IF(W180=1,J180,0)</f>
        <v>0</v>
      </c>
      <c r="M180" s="78">
        <v>2392712342</v>
      </c>
      <c r="N180" s="50">
        <f>J180/M180</f>
        <v>0.0606774096708362</v>
      </c>
      <c r="O180" s="79">
        <v>93.9323</v>
      </c>
      <c r="P180" s="79">
        <v>6.0677</v>
      </c>
      <c r="Q180" s="80"/>
      <c r="R180" s="81">
        <v>11.25</v>
      </c>
      <c r="S180" s="81">
        <v>11.25</v>
      </c>
      <c r="T180" s="81">
        <v>11.25</v>
      </c>
      <c r="U180" s="81">
        <v>11.25</v>
      </c>
      <c r="V180" s="82">
        <f>S180*N180+R180*(1-N180)</f>
        <v>11.25</v>
      </c>
      <c r="W180" s="83">
        <f>IF(R180=S180,0,1)</f>
        <v>0</v>
      </c>
      <c r="X180" s="84">
        <f>IF(R180&lt;14.76,C180,0)</f>
        <v>2247528755</v>
      </c>
      <c r="Y180" s="84">
        <f>IF(S180&lt;14.67,J180,0)</f>
        <v>145183587</v>
      </c>
      <c r="Z180" s="83"/>
      <c r="AA180" s="85">
        <f>R180*C180/1000</f>
        <v>25284698.49375</v>
      </c>
      <c r="AB180" s="83"/>
      <c r="AC180" s="85">
        <f>S180*J180/1000</f>
        <v>1633315.35375</v>
      </c>
      <c r="AD180" s="83"/>
      <c r="AE180" s="86">
        <f>E180*R180/1000</f>
        <v>25284698.49375</v>
      </c>
      <c r="AF180" s="83"/>
      <c r="AG180" s="83">
        <f>F180*R180/1000</f>
        <v>0</v>
      </c>
      <c r="AH180" s="83"/>
      <c r="AI180" s="83"/>
      <c r="AJ180" s="85">
        <f>S180*K180/1000</f>
        <v>1633315.35375</v>
      </c>
      <c r="AK180" s="85"/>
      <c r="AL180" s="85">
        <f>S180*L180/1000</f>
        <v>0</v>
      </c>
      <c r="AM180" s="85"/>
    </row>
    <row r="181" ht="15" customHeight="1">
      <c r="A181" t="s" s="75">
        <v>235</v>
      </c>
      <c r="B181" s="76"/>
      <c r="C181" s="77">
        <v>1733695965</v>
      </c>
      <c r="D181" s="78">
        <v>0</v>
      </c>
      <c r="E181" s="77">
        <f>IF(W181=0,C181,0)</f>
        <v>0</v>
      </c>
      <c r="F181" s="77">
        <f>IF(W181=1,C181,0)</f>
        <v>1733695965</v>
      </c>
      <c r="G181" s="78">
        <v>88304156</v>
      </c>
      <c r="H181" s="78">
        <v>38941050</v>
      </c>
      <c r="I181" s="78">
        <v>55190239</v>
      </c>
      <c r="J181" s="78">
        <f>G181+H181+I181</f>
        <v>182435445</v>
      </c>
      <c r="K181" s="78">
        <f>IF(W181=0,J181,0)</f>
        <v>0</v>
      </c>
      <c r="L181" s="77">
        <f>IF(W181=1,J181,0)</f>
        <v>182435445</v>
      </c>
      <c r="M181" s="78">
        <v>1916131410</v>
      </c>
      <c r="N181" s="50">
        <f>J181/M181</f>
        <v>0.0952102992769165</v>
      </c>
      <c r="O181" s="79">
        <v>90.479</v>
      </c>
      <c r="P181" s="79">
        <v>9.521000000000001</v>
      </c>
      <c r="Q181" s="80"/>
      <c r="R181" s="81">
        <v>18.97</v>
      </c>
      <c r="S181" s="81">
        <v>25.24</v>
      </c>
      <c r="T181" s="81">
        <v>25.24</v>
      </c>
      <c r="U181" s="81">
        <v>25.24</v>
      </c>
      <c r="V181" s="82">
        <f>S181*N181+R181*(1-N181)</f>
        <v>19.5669685764663</v>
      </c>
      <c r="W181" s="83">
        <f>IF(R181=S181,0,1)</f>
        <v>1</v>
      </c>
      <c r="X181" s="84">
        <f>IF(R181&lt;14.76,C181,0)</f>
        <v>0</v>
      </c>
      <c r="Y181" s="84">
        <f>IF(S181&lt;14.67,J181,0)</f>
        <v>0</v>
      </c>
      <c r="Z181" s="83"/>
      <c r="AA181" s="85">
        <f>R181*C181/1000</f>
        <v>32888212.45605</v>
      </c>
      <c r="AB181" s="83"/>
      <c r="AC181" s="85">
        <f>S181*J181/1000</f>
        <v>4604670.6318</v>
      </c>
      <c r="AD181" s="83"/>
      <c r="AE181" s="86">
        <f>E181*R181/1000</f>
        <v>0</v>
      </c>
      <c r="AF181" s="83"/>
      <c r="AG181" s="83">
        <f>F181*R181/1000</f>
        <v>32888212.45605</v>
      </c>
      <c r="AH181" s="83"/>
      <c r="AI181" s="83"/>
      <c r="AJ181" s="85">
        <f>S181*K181/1000</f>
        <v>0</v>
      </c>
      <c r="AK181" s="85"/>
      <c r="AL181" s="85">
        <f>S181*L181/1000</f>
        <v>4604670.6318</v>
      </c>
      <c r="AM181" s="85"/>
    </row>
    <row r="182" ht="15" customHeight="1">
      <c r="A182" t="s" s="75">
        <v>236</v>
      </c>
      <c r="B182" s="76"/>
      <c r="C182" s="77">
        <v>3286762506</v>
      </c>
      <c r="D182" s="78">
        <v>0</v>
      </c>
      <c r="E182" s="77">
        <f>IF(W182=0,C182,0)</f>
        <v>3286762506</v>
      </c>
      <c r="F182" s="77">
        <f>IF(W182=1,C182,0)</f>
        <v>0</v>
      </c>
      <c r="G182" s="78">
        <v>99972305</v>
      </c>
      <c r="H182" s="78">
        <v>31488600</v>
      </c>
      <c r="I182" s="78">
        <v>47847830</v>
      </c>
      <c r="J182" s="78">
        <f>G182+H182+I182</f>
        <v>179308735</v>
      </c>
      <c r="K182" s="78">
        <f>IF(W182=0,J182,0)</f>
        <v>179308735</v>
      </c>
      <c r="L182" s="77">
        <f>IF(W182=1,J182,0)</f>
        <v>0</v>
      </c>
      <c r="M182" s="78">
        <v>3466071241</v>
      </c>
      <c r="N182" s="50">
        <f>J182/M182</f>
        <v>0.0517325590077218</v>
      </c>
      <c r="O182" s="79">
        <v>94.8267</v>
      </c>
      <c r="P182" s="79">
        <v>5.1733</v>
      </c>
      <c r="Q182" s="80"/>
      <c r="R182" s="81">
        <v>15.43</v>
      </c>
      <c r="S182" s="81">
        <v>15.43</v>
      </c>
      <c r="T182" s="81">
        <v>15.43</v>
      </c>
      <c r="U182" s="81">
        <v>15.43</v>
      </c>
      <c r="V182" s="82">
        <f>S182*N182+R182*(1-N182)</f>
        <v>15.43</v>
      </c>
      <c r="W182" s="83">
        <f>IF(R182=S182,0,1)</f>
        <v>0</v>
      </c>
      <c r="X182" s="84">
        <f>IF(R182&lt;14.76,C182,0)</f>
        <v>0</v>
      </c>
      <c r="Y182" s="84">
        <f>IF(S182&lt;14.67,J182,0)</f>
        <v>0</v>
      </c>
      <c r="Z182" s="83"/>
      <c r="AA182" s="85">
        <f>R182*C182/1000</f>
        <v>50714745.46758</v>
      </c>
      <c r="AB182" s="83"/>
      <c r="AC182" s="85">
        <f>S182*J182/1000</f>
        <v>2766733.78105</v>
      </c>
      <c r="AD182" s="83"/>
      <c r="AE182" s="86">
        <f>E182*R182/1000</f>
        <v>50714745.46758</v>
      </c>
      <c r="AF182" s="83"/>
      <c r="AG182" s="83">
        <f>F182*R182/1000</f>
        <v>0</v>
      </c>
      <c r="AH182" s="83"/>
      <c r="AI182" s="83"/>
      <c r="AJ182" s="85">
        <f>S182*K182/1000</f>
        <v>2766733.78105</v>
      </c>
      <c r="AK182" s="85"/>
      <c r="AL182" s="85">
        <f>S182*L182/1000</f>
        <v>0</v>
      </c>
      <c r="AM182" s="85"/>
    </row>
    <row r="183" ht="15" customHeight="1">
      <c r="A183" t="s" s="75">
        <v>237</v>
      </c>
      <c r="B183" s="76"/>
      <c r="C183" s="77">
        <v>12518031403</v>
      </c>
      <c r="D183" s="78">
        <v>0</v>
      </c>
      <c r="E183" s="77">
        <f>IF(W183=0,C183,0)</f>
        <v>0</v>
      </c>
      <c r="F183" s="77">
        <f>IF(W183=1,C183,0)</f>
        <v>12518031403</v>
      </c>
      <c r="G183" s="78">
        <v>1047977797</v>
      </c>
      <c r="H183" s="78">
        <v>141839500</v>
      </c>
      <c r="I183" s="78">
        <v>240804280</v>
      </c>
      <c r="J183" s="78">
        <f>G183+H183+I183</f>
        <v>1430621577</v>
      </c>
      <c r="K183" s="78">
        <f>IF(W183=0,J183,0)</f>
        <v>0</v>
      </c>
      <c r="L183" s="77">
        <f>IF(W183=1,J183,0)</f>
        <v>1430621577</v>
      </c>
      <c r="M183" s="78">
        <v>13948652980</v>
      </c>
      <c r="N183" s="50">
        <f>J183/M183</f>
        <v>0.102563421647328</v>
      </c>
      <c r="O183" s="79">
        <v>89.7437</v>
      </c>
      <c r="P183" s="79">
        <v>10.2563</v>
      </c>
      <c r="Q183" s="80"/>
      <c r="R183" s="81">
        <v>8.65</v>
      </c>
      <c r="S183" s="81">
        <v>16.56</v>
      </c>
      <c r="T183" s="81">
        <v>16.56</v>
      </c>
      <c r="U183" s="81">
        <v>16.56</v>
      </c>
      <c r="V183" s="82">
        <f>S183*N183+R183*(1-N183)</f>
        <v>9.461276665230359</v>
      </c>
      <c r="W183" s="83">
        <f>IF(R183=S183,0,1)</f>
        <v>1</v>
      </c>
      <c r="X183" s="84">
        <f>IF(R183&lt;14.76,C183,0)</f>
        <v>12518031403</v>
      </c>
      <c r="Y183" s="84">
        <f>IF(S183&lt;14.67,J183,0)</f>
        <v>0</v>
      </c>
      <c r="Z183" s="83"/>
      <c r="AA183" s="85">
        <f>R183*C183/1000</f>
        <v>108280971.63595</v>
      </c>
      <c r="AB183" s="83"/>
      <c r="AC183" s="85">
        <f>S183*J183/1000</f>
        <v>23691093.31512</v>
      </c>
      <c r="AD183" s="83"/>
      <c r="AE183" s="86">
        <f>E183*R183/1000</f>
        <v>0</v>
      </c>
      <c r="AF183" s="83"/>
      <c r="AG183" s="83">
        <f>F183*R183/1000</f>
        <v>108280971.63595</v>
      </c>
      <c r="AH183" s="83"/>
      <c r="AI183" s="83"/>
      <c r="AJ183" s="85">
        <f>S183*K183/1000</f>
        <v>0</v>
      </c>
      <c r="AK183" s="85"/>
      <c r="AL183" s="85">
        <f>S183*L183/1000</f>
        <v>23691093.31512</v>
      </c>
      <c r="AM183" s="85"/>
    </row>
    <row r="184" ht="15" customHeight="1">
      <c r="A184" t="s" s="75">
        <v>238</v>
      </c>
      <c r="B184" s="76"/>
      <c r="C184" s="77">
        <v>2345164313</v>
      </c>
      <c r="D184" s="78">
        <v>0</v>
      </c>
      <c r="E184" s="77">
        <f>IF(W184=0,C184,0)</f>
        <v>2345164313</v>
      </c>
      <c r="F184" s="77">
        <f>IF(W184=1,C184,0)</f>
        <v>0</v>
      </c>
      <c r="G184" s="78">
        <v>100825189</v>
      </c>
      <c r="H184" s="78">
        <v>324799904</v>
      </c>
      <c r="I184" s="78">
        <v>221242370</v>
      </c>
      <c r="J184" s="78">
        <f>G184+H184+I184</f>
        <v>646867463</v>
      </c>
      <c r="K184" s="78">
        <f>IF(W184=0,J184,0)</f>
        <v>646867463</v>
      </c>
      <c r="L184" s="77">
        <f>IF(W184=1,J184,0)</f>
        <v>0</v>
      </c>
      <c r="M184" s="78">
        <v>2992031776</v>
      </c>
      <c r="N184" s="50">
        <f>J184/M184</f>
        <v>0.216196722303794</v>
      </c>
      <c r="O184" s="79">
        <v>78.38030000000001</v>
      </c>
      <c r="P184" s="79">
        <v>21.6197</v>
      </c>
      <c r="Q184" s="80"/>
      <c r="R184" s="81">
        <v>15.94</v>
      </c>
      <c r="S184" s="81">
        <v>15.94</v>
      </c>
      <c r="T184" s="81">
        <v>15.94</v>
      </c>
      <c r="U184" s="81">
        <v>15.94</v>
      </c>
      <c r="V184" s="82">
        <f>S184*N184+R184*(1-N184)</f>
        <v>15.94</v>
      </c>
      <c r="W184" s="83">
        <f>IF(R184=S184,0,1)</f>
        <v>0</v>
      </c>
      <c r="X184" s="84">
        <f>IF(R184&lt;14.76,C184,0)</f>
        <v>0</v>
      </c>
      <c r="Y184" s="84">
        <f>IF(S184&lt;14.67,J184,0)</f>
        <v>0</v>
      </c>
      <c r="Z184" s="83"/>
      <c r="AA184" s="85">
        <f>R184*C184/1000</f>
        <v>37381919.14922</v>
      </c>
      <c r="AB184" s="83"/>
      <c r="AC184" s="85">
        <f>S184*J184/1000</f>
        <v>10311067.36022</v>
      </c>
      <c r="AD184" s="83"/>
      <c r="AE184" s="86">
        <f>E184*R184/1000</f>
        <v>37381919.14922</v>
      </c>
      <c r="AF184" s="83"/>
      <c r="AG184" s="83">
        <f>F184*R184/1000</f>
        <v>0</v>
      </c>
      <c r="AH184" s="83"/>
      <c r="AI184" s="83"/>
      <c r="AJ184" s="85">
        <f>S184*K184/1000</f>
        <v>10311067.36022</v>
      </c>
      <c r="AK184" s="85"/>
      <c r="AL184" s="85">
        <f>S184*L184/1000</f>
        <v>0</v>
      </c>
      <c r="AM184" s="85"/>
    </row>
    <row r="185" ht="15" customHeight="1">
      <c r="A185" t="s" s="75">
        <v>239</v>
      </c>
      <c r="B185" s="76"/>
      <c r="C185" s="77">
        <v>6513661496</v>
      </c>
      <c r="D185" s="78">
        <v>0</v>
      </c>
      <c r="E185" s="77">
        <f>IF(W185=0,C185,0)</f>
        <v>0</v>
      </c>
      <c r="F185" s="77">
        <f>IF(W185=1,C185,0)</f>
        <v>6513661496</v>
      </c>
      <c r="G185" s="78">
        <v>183546364</v>
      </c>
      <c r="H185" s="78">
        <v>21730900</v>
      </c>
      <c r="I185" s="78">
        <v>137891480</v>
      </c>
      <c r="J185" s="78">
        <f>G185+H185+I185</f>
        <v>343168744</v>
      </c>
      <c r="K185" s="78">
        <f>IF(W185=0,J185,0)</f>
        <v>0</v>
      </c>
      <c r="L185" s="77">
        <f>IF(W185=1,J185,0)</f>
        <v>343168744</v>
      </c>
      <c r="M185" s="78">
        <v>6856830240</v>
      </c>
      <c r="N185" s="50">
        <f>J185/M185</f>
        <v>0.0500477235090481</v>
      </c>
      <c r="O185" s="79">
        <v>94.9952</v>
      </c>
      <c r="P185" s="79">
        <v>5.0048</v>
      </c>
      <c r="Q185" s="80"/>
      <c r="R185" s="81">
        <v>10.42</v>
      </c>
      <c r="S185" s="81">
        <v>18.12</v>
      </c>
      <c r="T185" s="81">
        <v>18.12</v>
      </c>
      <c r="U185" s="81">
        <v>18.12</v>
      </c>
      <c r="V185" s="82">
        <f>S185*N185+R185*(1-N185)</f>
        <v>10.8053674710197</v>
      </c>
      <c r="W185" s="83">
        <f>IF(R185=S185,0,1)</f>
        <v>1</v>
      </c>
      <c r="X185" s="84">
        <f>IF(R185&lt;14.76,C185,0)</f>
        <v>6513661496</v>
      </c>
      <c r="Y185" s="84">
        <f>IF(S185&lt;14.67,J185,0)</f>
        <v>0</v>
      </c>
      <c r="Z185" s="83"/>
      <c r="AA185" s="85">
        <f>R185*C185/1000</f>
        <v>67872352.78832</v>
      </c>
      <c r="AB185" s="83"/>
      <c r="AC185" s="85">
        <f>S185*J185/1000</f>
        <v>6218217.64128</v>
      </c>
      <c r="AD185" s="83"/>
      <c r="AE185" s="86">
        <f>E185*R185/1000</f>
        <v>0</v>
      </c>
      <c r="AF185" s="83"/>
      <c r="AG185" s="83">
        <f>F185*R185/1000</f>
        <v>67872352.78832</v>
      </c>
      <c r="AH185" s="83"/>
      <c r="AI185" s="83"/>
      <c r="AJ185" s="85">
        <f>S185*K185/1000</f>
        <v>0</v>
      </c>
      <c r="AK185" s="85"/>
      <c r="AL185" s="85">
        <f>S185*L185/1000</f>
        <v>6218217.64128</v>
      </c>
      <c r="AM185" s="85"/>
    </row>
    <row r="186" ht="15" customHeight="1">
      <c r="A186" t="s" s="75">
        <v>240</v>
      </c>
      <c r="B186" s="76"/>
      <c r="C186" s="77">
        <v>1192227945</v>
      </c>
      <c r="D186" s="78">
        <v>0</v>
      </c>
      <c r="E186" s="77">
        <f>IF(W186=0,C186,0)</f>
        <v>1192227945</v>
      </c>
      <c r="F186" s="77">
        <f>IF(W186=1,C186,0)</f>
        <v>0</v>
      </c>
      <c r="G186" s="78">
        <v>74305465</v>
      </c>
      <c r="H186" s="78">
        <v>4571400</v>
      </c>
      <c r="I186" s="78">
        <v>59026160</v>
      </c>
      <c r="J186" s="78">
        <f>G186+H186+I186</f>
        <v>137903025</v>
      </c>
      <c r="K186" s="78">
        <f>IF(W186=0,J186,0)</f>
        <v>137903025</v>
      </c>
      <c r="L186" s="77">
        <f>IF(W186=1,J186,0)</f>
        <v>0</v>
      </c>
      <c r="M186" s="78">
        <v>1330130970</v>
      </c>
      <c r="N186" s="50">
        <f>J186/M186</f>
        <v>0.103676275577585</v>
      </c>
      <c r="O186" s="79">
        <v>89.6324</v>
      </c>
      <c r="P186" s="79">
        <v>10.3676</v>
      </c>
      <c r="Q186" s="80"/>
      <c r="R186" s="81">
        <v>14.6</v>
      </c>
      <c r="S186" s="81">
        <v>14.6</v>
      </c>
      <c r="T186" s="81">
        <v>14.6</v>
      </c>
      <c r="U186" s="81">
        <v>14.6</v>
      </c>
      <c r="V186" s="82">
        <f>S186*N186+R186*(1-N186)</f>
        <v>14.6</v>
      </c>
      <c r="W186" s="83">
        <f>IF(R186=S186,0,1)</f>
        <v>0</v>
      </c>
      <c r="X186" s="84">
        <f>IF(R186&lt;14.76,C186,0)</f>
        <v>1192227945</v>
      </c>
      <c r="Y186" s="84">
        <f>IF(S186&lt;14.67,J186,0)</f>
        <v>137903025</v>
      </c>
      <c r="Z186" s="83"/>
      <c r="AA186" s="85">
        <f>R186*C186/1000</f>
        <v>17406527.997</v>
      </c>
      <c r="AB186" s="83"/>
      <c r="AC186" s="85">
        <f>S186*J186/1000</f>
        <v>2013384.165</v>
      </c>
      <c r="AD186" s="83"/>
      <c r="AE186" s="86">
        <f>E186*R186/1000</f>
        <v>17406527.997</v>
      </c>
      <c r="AF186" s="83"/>
      <c r="AG186" s="83">
        <f>F186*R186/1000</f>
        <v>0</v>
      </c>
      <c r="AH186" s="83"/>
      <c r="AI186" s="83"/>
      <c r="AJ186" s="85">
        <f>S186*K186/1000</f>
        <v>2013384.165</v>
      </c>
      <c r="AK186" s="85"/>
      <c r="AL186" s="85">
        <f>S186*L186/1000</f>
        <v>0</v>
      </c>
      <c r="AM186" s="85"/>
    </row>
    <row r="187" ht="15" customHeight="1">
      <c r="A187" t="s" s="75">
        <v>241</v>
      </c>
      <c r="B187" s="76"/>
      <c r="C187" s="77">
        <v>1113322113</v>
      </c>
      <c r="D187" s="78">
        <v>0</v>
      </c>
      <c r="E187" s="77">
        <f>IF(W187=0,C187,0)</f>
        <v>1113322113</v>
      </c>
      <c r="F187" s="77">
        <f>IF(W187=1,C187,0)</f>
        <v>0</v>
      </c>
      <c r="G187" s="78">
        <v>24353736</v>
      </c>
      <c r="H187" s="78">
        <v>10041870</v>
      </c>
      <c r="I187" s="78">
        <v>9444044</v>
      </c>
      <c r="J187" s="78">
        <f>G187+H187+I187</f>
        <v>43839650</v>
      </c>
      <c r="K187" s="78">
        <f>IF(W187=0,J187,0)</f>
        <v>43839650</v>
      </c>
      <c r="L187" s="77">
        <f>IF(W187=1,J187,0)</f>
        <v>0</v>
      </c>
      <c r="M187" s="78">
        <v>1157161763</v>
      </c>
      <c r="N187" s="50">
        <f>J187/M187</f>
        <v>0.0378854982957124</v>
      </c>
      <c r="O187" s="79">
        <v>96.2115</v>
      </c>
      <c r="P187" s="79">
        <v>3.7885</v>
      </c>
      <c r="Q187" s="80"/>
      <c r="R187" s="81">
        <v>14.77</v>
      </c>
      <c r="S187" s="81">
        <v>14.77</v>
      </c>
      <c r="T187" s="81">
        <v>14.77</v>
      </c>
      <c r="U187" s="81">
        <v>14.77</v>
      </c>
      <c r="V187" s="82">
        <f>S187*N187+R187*(1-N187)</f>
        <v>14.77</v>
      </c>
      <c r="W187" s="83">
        <f>IF(R187=S187,0,1)</f>
        <v>0</v>
      </c>
      <c r="X187" s="84">
        <f>IF(R187&lt;14.76,C187,0)</f>
        <v>0</v>
      </c>
      <c r="Y187" s="84">
        <f>IF(S187&lt;14.67,J187,0)</f>
        <v>0</v>
      </c>
      <c r="Z187" s="83"/>
      <c r="AA187" s="85">
        <f>R187*C187/1000</f>
        <v>16443767.60901</v>
      </c>
      <c r="AB187" s="83"/>
      <c r="AC187" s="85">
        <f>S187*J187/1000</f>
        <v>647511.6305</v>
      </c>
      <c r="AD187" s="83"/>
      <c r="AE187" s="86">
        <f>E187*R187/1000</f>
        <v>16443767.60901</v>
      </c>
      <c r="AF187" s="83"/>
      <c r="AG187" s="83">
        <f>F187*R187/1000</f>
        <v>0</v>
      </c>
      <c r="AH187" s="83"/>
      <c r="AI187" s="83"/>
      <c r="AJ187" s="85">
        <f>S187*K187/1000</f>
        <v>647511.6305</v>
      </c>
      <c r="AK187" s="85"/>
      <c r="AL187" s="85">
        <f>S187*L187/1000</f>
        <v>0</v>
      </c>
      <c r="AM187" s="85"/>
    </row>
    <row r="188" ht="15" customHeight="1">
      <c r="A188" t="s" s="75">
        <v>242</v>
      </c>
      <c r="B188" s="76"/>
      <c r="C188" s="77">
        <v>7045243592</v>
      </c>
      <c r="D188" s="78">
        <v>0</v>
      </c>
      <c r="E188" s="77">
        <f>IF(W188=0,C188,0)</f>
        <v>0</v>
      </c>
      <c r="F188" s="77">
        <f>IF(W188=1,C188,0)</f>
        <v>7045243592</v>
      </c>
      <c r="G188" s="78">
        <v>543095693</v>
      </c>
      <c r="H188" s="78">
        <v>182585840</v>
      </c>
      <c r="I188" s="78">
        <v>226702530</v>
      </c>
      <c r="J188" s="78">
        <f>G188+H188+I188</f>
        <v>952384063</v>
      </c>
      <c r="K188" s="78">
        <f>IF(W188=0,J188,0)</f>
        <v>0</v>
      </c>
      <c r="L188" s="77">
        <f>IF(W188=1,J188,0)</f>
        <v>952384063</v>
      </c>
      <c r="M188" s="78">
        <v>7997627655</v>
      </c>
      <c r="N188" s="50">
        <f>J188/M188</f>
        <v>0.119083321215209</v>
      </c>
      <c r="O188" s="79">
        <v>88.0917</v>
      </c>
      <c r="P188" s="79">
        <v>11.9083</v>
      </c>
      <c r="Q188" s="80"/>
      <c r="R188" s="81">
        <v>11.7</v>
      </c>
      <c r="S188" s="81">
        <v>22.78</v>
      </c>
      <c r="T188" s="81">
        <v>22.78</v>
      </c>
      <c r="U188" s="81">
        <v>22.78</v>
      </c>
      <c r="V188" s="82">
        <f>S188*N188+R188*(1-N188)</f>
        <v>13.0194431990645</v>
      </c>
      <c r="W188" s="83">
        <f>IF(R188=S188,0,1)</f>
        <v>1</v>
      </c>
      <c r="X188" s="84">
        <f>IF(R188&lt;14.76,C188,0)</f>
        <v>7045243592</v>
      </c>
      <c r="Y188" s="84">
        <f>IF(S188&lt;14.67,J188,0)</f>
        <v>0</v>
      </c>
      <c r="Z188" s="83"/>
      <c r="AA188" s="85">
        <f>R188*C188/1000</f>
        <v>82429350.0264</v>
      </c>
      <c r="AB188" s="83"/>
      <c r="AC188" s="85">
        <f>S188*J188/1000</f>
        <v>21695308.95514</v>
      </c>
      <c r="AD188" s="83"/>
      <c r="AE188" s="86">
        <f>E188*R188/1000</f>
        <v>0</v>
      </c>
      <c r="AF188" s="83"/>
      <c r="AG188" s="83">
        <f>F188*R188/1000</f>
        <v>82429350.0264</v>
      </c>
      <c r="AH188" s="83"/>
      <c r="AI188" s="83"/>
      <c r="AJ188" s="85">
        <f>S188*K188/1000</f>
        <v>0</v>
      </c>
      <c r="AK188" s="85"/>
      <c r="AL188" s="85">
        <f>S188*L188/1000</f>
        <v>21695308.95514</v>
      </c>
      <c r="AM188" s="85"/>
    </row>
    <row r="189" ht="15" customHeight="1">
      <c r="A189" t="s" s="75">
        <v>243</v>
      </c>
      <c r="B189" s="76"/>
      <c r="C189" s="77">
        <v>3179865056</v>
      </c>
      <c r="D189" s="78">
        <v>0</v>
      </c>
      <c r="E189" s="77">
        <f>IF(W189=0,C189,0)</f>
        <v>0</v>
      </c>
      <c r="F189" s="77">
        <f>IF(W189=1,C189,0)</f>
        <v>3179865056</v>
      </c>
      <c r="G189" s="78">
        <v>466157446</v>
      </c>
      <c r="H189" s="78">
        <v>83070600</v>
      </c>
      <c r="I189" s="78">
        <v>88326930</v>
      </c>
      <c r="J189" s="78">
        <f>G189+H189+I189</f>
        <v>637554976</v>
      </c>
      <c r="K189" s="78">
        <f>IF(W189=0,J189,0)</f>
        <v>0</v>
      </c>
      <c r="L189" s="77">
        <f>IF(W189=1,J189,0)</f>
        <v>637554976</v>
      </c>
      <c r="M189" s="78">
        <v>3817420032</v>
      </c>
      <c r="N189" s="50">
        <f>J189/M189</f>
        <v>0.167012005662362</v>
      </c>
      <c r="O189" s="79">
        <v>83.2988</v>
      </c>
      <c r="P189" s="79">
        <v>16.7012</v>
      </c>
      <c r="Q189" s="80"/>
      <c r="R189" s="81">
        <v>14.24</v>
      </c>
      <c r="S189" s="81">
        <v>15.1</v>
      </c>
      <c r="T189" s="81">
        <v>15.1</v>
      </c>
      <c r="U189" s="81">
        <v>15.1</v>
      </c>
      <c r="V189" s="82">
        <f>S189*N189+R189*(1-N189)</f>
        <v>14.3836303248696</v>
      </c>
      <c r="W189" s="83">
        <f>IF(R189=S189,0,1)</f>
        <v>1</v>
      </c>
      <c r="X189" s="84">
        <f>IF(R189&lt;14.76,C189,0)</f>
        <v>3179865056</v>
      </c>
      <c r="Y189" s="84">
        <f>IF(S189&lt;14.67,J189,0)</f>
        <v>0</v>
      </c>
      <c r="Z189" s="83"/>
      <c r="AA189" s="85">
        <f>R189*C189/1000</f>
        <v>45281278.39744</v>
      </c>
      <c r="AB189" s="83"/>
      <c r="AC189" s="85">
        <f>S189*J189/1000</f>
        <v>9627080.137599999</v>
      </c>
      <c r="AD189" s="83"/>
      <c r="AE189" s="86">
        <f>E189*R189/1000</f>
        <v>0</v>
      </c>
      <c r="AF189" s="83"/>
      <c r="AG189" s="83">
        <f>F189*R189/1000</f>
        <v>45281278.39744</v>
      </c>
      <c r="AH189" s="83"/>
      <c r="AI189" s="83"/>
      <c r="AJ189" s="85">
        <f>S189*K189/1000</f>
        <v>0</v>
      </c>
      <c r="AK189" s="85"/>
      <c r="AL189" s="85">
        <f>S189*L189/1000</f>
        <v>9627080.137599999</v>
      </c>
      <c r="AM189" s="85"/>
    </row>
    <row r="190" ht="15" customHeight="1">
      <c r="A190" t="s" s="75">
        <v>244</v>
      </c>
      <c r="B190" s="76"/>
      <c r="C190" s="77">
        <v>68852818</v>
      </c>
      <c r="D190" s="78">
        <v>0</v>
      </c>
      <c r="E190" s="77">
        <f>IF(W190=0,C190,0)</f>
        <v>68852818</v>
      </c>
      <c r="F190" s="77">
        <f>IF(W190=1,C190,0)</f>
        <v>0</v>
      </c>
      <c r="G190" s="78">
        <v>3195102</v>
      </c>
      <c r="H190" s="78">
        <v>24800</v>
      </c>
      <c r="I190" s="78">
        <v>4054989</v>
      </c>
      <c r="J190" s="78">
        <f>G190+H190+I190</f>
        <v>7274891</v>
      </c>
      <c r="K190" s="78">
        <f>IF(W190=0,J190,0)</f>
        <v>7274891</v>
      </c>
      <c r="L190" s="77">
        <f>IF(W190=1,J190,0)</f>
        <v>0</v>
      </c>
      <c r="M190" s="78">
        <v>76127709</v>
      </c>
      <c r="N190" s="50">
        <f>J190/M190</f>
        <v>0.09556166993019589</v>
      </c>
      <c r="O190" s="79">
        <v>90.4438</v>
      </c>
      <c r="P190" s="79">
        <v>9.5562</v>
      </c>
      <c r="Q190" s="80"/>
      <c r="R190" s="81">
        <v>16.55</v>
      </c>
      <c r="S190" s="81">
        <v>16.55</v>
      </c>
      <c r="T190" s="81">
        <v>16.55</v>
      </c>
      <c r="U190" s="81">
        <v>16.55</v>
      </c>
      <c r="V190" s="82">
        <f>S190*N190+R190*(1-N190)</f>
        <v>16.55</v>
      </c>
      <c r="W190" s="83">
        <f>IF(R190=S190,0,1)</f>
        <v>0</v>
      </c>
      <c r="X190" s="84">
        <f>IF(R190&lt;14.76,C190,0)</f>
        <v>0</v>
      </c>
      <c r="Y190" s="84">
        <f>IF(S190&lt;14.67,J190,0)</f>
        <v>0</v>
      </c>
      <c r="Z190" s="83"/>
      <c r="AA190" s="85">
        <f>R190*C190/1000</f>
        <v>1139514.1379</v>
      </c>
      <c r="AB190" s="83"/>
      <c r="AC190" s="85">
        <f>S190*J190/1000</f>
        <v>120399.44605</v>
      </c>
      <c r="AD190" s="83"/>
      <c r="AE190" s="86">
        <f>E190*R190/1000</f>
        <v>1139514.1379</v>
      </c>
      <c r="AF190" s="83"/>
      <c r="AG190" s="83">
        <f>F190*R190/1000</f>
        <v>0</v>
      </c>
      <c r="AH190" s="83"/>
      <c r="AI190" s="83"/>
      <c r="AJ190" s="85">
        <f>S190*K190/1000</f>
        <v>120399.44605</v>
      </c>
      <c r="AK190" s="85"/>
      <c r="AL190" s="85">
        <f>S190*L190/1000</f>
        <v>0</v>
      </c>
      <c r="AM190" s="85"/>
    </row>
    <row r="191" ht="15" customHeight="1">
      <c r="A191" t="s" s="75">
        <v>245</v>
      </c>
      <c r="B191" s="76"/>
      <c r="C191" s="77">
        <v>2349683472</v>
      </c>
      <c r="D191" s="78">
        <v>0</v>
      </c>
      <c r="E191" s="77">
        <f>IF(W191=0,C191,0)</f>
        <v>2349683472</v>
      </c>
      <c r="F191" s="77">
        <f>IF(W191=1,C191,0)</f>
        <v>0</v>
      </c>
      <c r="G191" s="78">
        <v>275084491</v>
      </c>
      <c r="H191" s="78">
        <v>138859400</v>
      </c>
      <c r="I191" s="78">
        <v>54062718</v>
      </c>
      <c r="J191" s="78">
        <f>G191+H191+I191</f>
        <v>468006609</v>
      </c>
      <c r="K191" s="78">
        <f>IF(W191=0,J191,0)</f>
        <v>468006609</v>
      </c>
      <c r="L191" s="77">
        <f>IF(W191=1,J191,0)</f>
        <v>0</v>
      </c>
      <c r="M191" s="78">
        <v>2817690081</v>
      </c>
      <c r="N191" s="50">
        <f>J191/M191</f>
        <v>0.166095842887698</v>
      </c>
      <c r="O191" s="79">
        <v>83.3904</v>
      </c>
      <c r="P191" s="79">
        <v>16.6096</v>
      </c>
      <c r="Q191" s="80"/>
      <c r="R191" s="81">
        <v>12.87</v>
      </c>
      <c r="S191" s="81">
        <v>12.87</v>
      </c>
      <c r="T191" s="81">
        <v>12.87</v>
      </c>
      <c r="U191" s="81">
        <v>12.87</v>
      </c>
      <c r="V191" s="82">
        <f>S191*N191+R191*(1-N191)</f>
        <v>12.87</v>
      </c>
      <c r="W191" s="83">
        <f>IF(R191=S191,0,1)</f>
        <v>0</v>
      </c>
      <c r="X191" s="84">
        <f>IF(R191&lt;14.76,C191,0)</f>
        <v>2349683472</v>
      </c>
      <c r="Y191" s="84">
        <f>IF(S191&lt;14.67,J191,0)</f>
        <v>468006609</v>
      </c>
      <c r="Z191" s="83"/>
      <c r="AA191" s="85">
        <f>R191*C191/1000</f>
        <v>30240426.28464</v>
      </c>
      <c r="AB191" s="83"/>
      <c r="AC191" s="85">
        <f>S191*J191/1000</f>
        <v>6023245.05783</v>
      </c>
      <c r="AD191" s="83"/>
      <c r="AE191" s="86">
        <f>E191*R191/1000</f>
        <v>30240426.28464</v>
      </c>
      <c r="AF191" s="83"/>
      <c r="AG191" s="83">
        <f>F191*R191/1000</f>
        <v>0</v>
      </c>
      <c r="AH191" s="83"/>
      <c r="AI191" s="83"/>
      <c r="AJ191" s="85">
        <f>S191*K191/1000</f>
        <v>6023245.05783</v>
      </c>
      <c r="AK191" s="85"/>
      <c r="AL191" s="85">
        <f>S191*L191/1000</f>
        <v>0</v>
      </c>
      <c r="AM191" s="85"/>
    </row>
    <row r="192" ht="15" customHeight="1">
      <c r="A192" t="s" s="75">
        <v>246</v>
      </c>
      <c r="B192" s="76"/>
      <c r="C192" s="77">
        <v>3766229805</v>
      </c>
      <c r="D192" s="78">
        <v>0</v>
      </c>
      <c r="E192" s="77">
        <f>IF(W192=0,C192,0)</f>
        <v>0</v>
      </c>
      <c r="F192" s="77">
        <f>IF(W192=1,C192,0)</f>
        <v>3766229805</v>
      </c>
      <c r="G192" s="78">
        <v>458079974</v>
      </c>
      <c r="H192" s="78">
        <v>256990552</v>
      </c>
      <c r="I192" s="78">
        <v>172951006</v>
      </c>
      <c r="J192" s="78">
        <f>G192+H192+I192</f>
        <v>888021532</v>
      </c>
      <c r="K192" s="78">
        <f>IF(W192=0,J192,0)</f>
        <v>0</v>
      </c>
      <c r="L192" s="77">
        <f>IF(W192=1,J192,0)</f>
        <v>888021532</v>
      </c>
      <c r="M192" s="78">
        <v>4654251337</v>
      </c>
      <c r="N192" s="50">
        <f>J192/M192</f>
        <v>0.190797932406545</v>
      </c>
      <c r="O192" s="79">
        <v>80.92019999999999</v>
      </c>
      <c r="P192" s="79">
        <v>19.0798</v>
      </c>
      <c r="Q192" s="80"/>
      <c r="R192" s="81">
        <v>14.45</v>
      </c>
      <c r="S192" s="81">
        <v>26.45</v>
      </c>
      <c r="T192" s="81">
        <v>26.45</v>
      </c>
      <c r="U192" s="81">
        <v>26.45</v>
      </c>
      <c r="V192" s="82">
        <f>S192*N192+R192*(1-N192)</f>
        <v>16.7395751888785</v>
      </c>
      <c r="W192" s="83">
        <f>IF(R192=S192,0,1)</f>
        <v>1</v>
      </c>
      <c r="X192" s="84">
        <f>IF(R192&lt;14.76,C192,0)</f>
        <v>3766229805</v>
      </c>
      <c r="Y192" s="84">
        <f>IF(S192&lt;14.67,J192,0)</f>
        <v>0</v>
      </c>
      <c r="Z192" s="83"/>
      <c r="AA192" s="85">
        <f>R192*C192/1000</f>
        <v>54422020.68225</v>
      </c>
      <c r="AB192" s="83"/>
      <c r="AC192" s="85">
        <f>S192*J192/1000</f>
        <v>23488169.5214</v>
      </c>
      <c r="AD192" s="83"/>
      <c r="AE192" s="86">
        <f>E192*R192/1000</f>
        <v>0</v>
      </c>
      <c r="AF192" s="83"/>
      <c r="AG192" s="83">
        <f>F192*R192/1000</f>
        <v>54422020.68225</v>
      </c>
      <c r="AH192" s="83"/>
      <c r="AI192" s="83"/>
      <c r="AJ192" s="85">
        <f>S192*K192/1000</f>
        <v>0</v>
      </c>
      <c r="AK192" s="85"/>
      <c r="AL192" s="85">
        <f>S192*L192/1000</f>
        <v>23488169.5214</v>
      </c>
      <c r="AM192" s="85"/>
    </row>
    <row r="193" ht="15" customHeight="1">
      <c r="A193" t="s" s="75">
        <v>247</v>
      </c>
      <c r="B193" s="76"/>
      <c r="C193" s="77">
        <v>1741659520</v>
      </c>
      <c r="D193" s="78">
        <v>0</v>
      </c>
      <c r="E193" s="77">
        <f>IF(W193=0,C193,0)</f>
        <v>1741659520</v>
      </c>
      <c r="F193" s="77">
        <f>IF(W193=1,C193,0)</f>
        <v>0</v>
      </c>
      <c r="G193" s="78">
        <v>211922456</v>
      </c>
      <c r="H193" s="78">
        <v>84006761</v>
      </c>
      <c r="I193" s="78">
        <v>170444192</v>
      </c>
      <c r="J193" s="78">
        <f>G193+H193+I193</f>
        <v>466373409</v>
      </c>
      <c r="K193" s="78">
        <f>IF(W193=0,J193,0)</f>
        <v>466373409</v>
      </c>
      <c r="L193" s="77">
        <f>IF(W193=1,J193,0)</f>
        <v>0</v>
      </c>
      <c r="M193" s="78">
        <v>2208032929</v>
      </c>
      <c r="N193" s="50">
        <f>J193/M193</f>
        <v>0.211216691053252</v>
      </c>
      <c r="O193" s="79">
        <v>78.8783</v>
      </c>
      <c r="P193" s="79">
        <v>21.1217</v>
      </c>
      <c r="Q193" s="80"/>
      <c r="R193" s="81">
        <v>14.45</v>
      </c>
      <c r="S193" s="81">
        <v>14.45</v>
      </c>
      <c r="T193" s="81">
        <v>14.45</v>
      </c>
      <c r="U193" s="81">
        <v>14.45</v>
      </c>
      <c r="V193" s="82">
        <f>S193*N193+R193*(1-N193)</f>
        <v>14.45</v>
      </c>
      <c r="W193" s="83">
        <f>IF(R193=S193,0,1)</f>
        <v>0</v>
      </c>
      <c r="X193" s="84">
        <f>IF(R193&lt;14.76,C193,0)</f>
        <v>1741659520</v>
      </c>
      <c r="Y193" s="84">
        <f>IF(S193&lt;14.67,J193,0)</f>
        <v>466373409</v>
      </c>
      <c r="Z193" s="83"/>
      <c r="AA193" s="85">
        <f>R193*C193/1000</f>
        <v>25166980.064</v>
      </c>
      <c r="AB193" s="83"/>
      <c r="AC193" s="85">
        <f>S193*J193/1000</f>
        <v>6739095.76005</v>
      </c>
      <c r="AD193" s="83"/>
      <c r="AE193" s="86">
        <f>E193*R193/1000</f>
        <v>25166980.064</v>
      </c>
      <c r="AF193" s="83"/>
      <c r="AG193" s="83">
        <f>F193*R193/1000</f>
        <v>0</v>
      </c>
      <c r="AH193" s="83"/>
      <c r="AI193" s="83"/>
      <c r="AJ193" s="85">
        <f>S193*K193/1000</f>
        <v>6739095.76005</v>
      </c>
      <c r="AK193" s="85"/>
      <c r="AL193" s="85">
        <f>S193*L193/1000</f>
        <v>0</v>
      </c>
      <c r="AM193" s="85"/>
    </row>
    <row r="194" ht="15" customHeight="1">
      <c r="A194" t="s" s="75">
        <v>248</v>
      </c>
      <c r="B194" s="76"/>
      <c r="C194" s="77">
        <v>1616096226</v>
      </c>
      <c r="D194" s="78">
        <v>0</v>
      </c>
      <c r="E194" s="77">
        <f>IF(W194=0,C194,0)</f>
        <v>1616096226</v>
      </c>
      <c r="F194" s="77">
        <f>IF(W194=1,C194,0)</f>
        <v>0</v>
      </c>
      <c r="G194" s="78">
        <v>107144736</v>
      </c>
      <c r="H194" s="78">
        <v>20336800</v>
      </c>
      <c r="I194" s="78">
        <v>38723890</v>
      </c>
      <c r="J194" s="78">
        <f>G194+H194+I194</f>
        <v>166205426</v>
      </c>
      <c r="K194" s="78">
        <f>IF(W194=0,J194,0)</f>
        <v>166205426</v>
      </c>
      <c r="L194" s="77">
        <f>IF(W194=1,J194,0)</f>
        <v>0</v>
      </c>
      <c r="M194" s="78">
        <v>1782301652</v>
      </c>
      <c r="N194" s="50">
        <f>J194/M194</f>
        <v>0.093253252508347</v>
      </c>
      <c r="O194" s="79">
        <v>90.6747</v>
      </c>
      <c r="P194" s="79">
        <v>9.3253</v>
      </c>
      <c r="Q194" s="80"/>
      <c r="R194" s="81">
        <v>17.49</v>
      </c>
      <c r="S194" s="81">
        <v>17.49</v>
      </c>
      <c r="T194" s="81">
        <v>17.49</v>
      </c>
      <c r="U194" s="81">
        <v>17.49</v>
      </c>
      <c r="V194" s="82">
        <f>S194*N194+R194*(1-N194)</f>
        <v>17.49</v>
      </c>
      <c r="W194" s="83">
        <f>IF(R194=S194,0,1)</f>
        <v>0</v>
      </c>
      <c r="X194" s="84">
        <f>IF(R194&lt;14.76,C194,0)</f>
        <v>0</v>
      </c>
      <c r="Y194" s="84">
        <f>IF(S194&lt;14.67,J194,0)</f>
        <v>0</v>
      </c>
      <c r="Z194" s="83"/>
      <c r="AA194" s="85">
        <f>R194*C194/1000</f>
        <v>28265522.99274</v>
      </c>
      <c r="AB194" s="83"/>
      <c r="AC194" s="85">
        <f>S194*J194/1000</f>
        <v>2906932.90074</v>
      </c>
      <c r="AD194" s="83"/>
      <c r="AE194" s="86">
        <f>E194*R194/1000</f>
        <v>28265522.99274</v>
      </c>
      <c r="AF194" s="83"/>
      <c r="AG194" s="83">
        <f>F194*R194/1000</f>
        <v>0</v>
      </c>
      <c r="AH194" s="83"/>
      <c r="AI194" s="83"/>
      <c r="AJ194" s="85">
        <f>S194*K194/1000</f>
        <v>2906932.90074</v>
      </c>
      <c r="AK194" s="85"/>
      <c r="AL194" s="85">
        <f>S194*L194/1000</f>
        <v>0</v>
      </c>
      <c r="AM194" s="85"/>
    </row>
    <row r="195" ht="15" customHeight="1">
      <c r="A195" t="s" s="75">
        <v>249</v>
      </c>
      <c r="B195" s="76"/>
      <c r="C195" s="77">
        <v>376175790</v>
      </c>
      <c r="D195" s="78">
        <v>0</v>
      </c>
      <c r="E195" s="77">
        <f>IF(W195=0,C195,0)</f>
        <v>376175790</v>
      </c>
      <c r="F195" s="77">
        <f>IF(W195=1,C195,0)</f>
        <v>0</v>
      </c>
      <c r="G195" s="78">
        <v>5755420</v>
      </c>
      <c r="H195" s="78">
        <v>2190500</v>
      </c>
      <c r="I195" s="78">
        <v>20471792</v>
      </c>
      <c r="J195" s="78">
        <f>G195+H195+I195</f>
        <v>28417712</v>
      </c>
      <c r="K195" s="78">
        <f>IF(W195=0,J195,0)</f>
        <v>28417712</v>
      </c>
      <c r="L195" s="77">
        <f>IF(W195=1,J195,0)</f>
        <v>0</v>
      </c>
      <c r="M195" s="78">
        <v>404593502</v>
      </c>
      <c r="N195" s="50">
        <f>J195/M195</f>
        <v>0.0702376876037915</v>
      </c>
      <c r="O195" s="79">
        <v>92.97620000000001</v>
      </c>
      <c r="P195" s="79">
        <v>7.0238</v>
      </c>
      <c r="Q195" s="80"/>
      <c r="R195" s="81">
        <v>13.89</v>
      </c>
      <c r="S195" s="81">
        <v>13.89</v>
      </c>
      <c r="T195" s="81">
        <v>13.89</v>
      </c>
      <c r="U195" s="81">
        <v>13.89</v>
      </c>
      <c r="V195" s="82">
        <f>S195*N195+R195*(1-N195)</f>
        <v>13.89</v>
      </c>
      <c r="W195" s="83">
        <f>IF(R195=S195,0,1)</f>
        <v>0</v>
      </c>
      <c r="X195" s="84">
        <f>IF(R195&lt;14.76,C195,0)</f>
        <v>376175790</v>
      </c>
      <c r="Y195" s="84">
        <f>IF(S195&lt;14.67,J195,0)</f>
        <v>28417712</v>
      </c>
      <c r="Z195" s="83"/>
      <c r="AA195" s="85">
        <f>R195*C195/1000</f>
        <v>5225081.7231</v>
      </c>
      <c r="AB195" s="83"/>
      <c r="AC195" s="85">
        <f>S195*J195/1000</f>
        <v>394722.01968</v>
      </c>
      <c r="AD195" s="83"/>
      <c r="AE195" s="86">
        <f>E195*R195/1000</f>
        <v>5225081.7231</v>
      </c>
      <c r="AF195" s="83"/>
      <c r="AG195" s="83">
        <f>F195*R195/1000</f>
        <v>0</v>
      </c>
      <c r="AH195" s="83"/>
      <c r="AI195" s="83"/>
      <c r="AJ195" s="85">
        <f>S195*K195/1000</f>
        <v>394722.01968</v>
      </c>
      <c r="AK195" s="85"/>
      <c r="AL195" s="85">
        <f>S195*L195/1000</f>
        <v>0</v>
      </c>
      <c r="AM195" s="85"/>
    </row>
    <row r="196" ht="15" customHeight="1">
      <c r="A196" t="s" s="75">
        <v>250</v>
      </c>
      <c r="B196" s="76"/>
      <c r="C196" s="77">
        <v>7786822687</v>
      </c>
      <c r="D196" s="78">
        <v>0</v>
      </c>
      <c r="E196" s="77">
        <f>IF(W196=0,C196,0)</f>
        <v>0</v>
      </c>
      <c r="F196" s="77">
        <f>IF(W196=1,C196,0)</f>
        <v>7786822687</v>
      </c>
      <c r="G196" s="78">
        <v>157416678</v>
      </c>
      <c r="H196" s="78">
        <v>5196700</v>
      </c>
      <c r="I196" s="78">
        <v>163569140</v>
      </c>
      <c r="J196" s="78">
        <f>G196+H196+I196</f>
        <v>326182518</v>
      </c>
      <c r="K196" s="78">
        <f>IF(W196=0,J196,0)</f>
        <v>0</v>
      </c>
      <c r="L196" s="77">
        <f>IF(W196=1,J196,0)</f>
        <v>326182518</v>
      </c>
      <c r="M196" s="78">
        <v>8113005205</v>
      </c>
      <c r="N196" s="50">
        <f>J196/M196</f>
        <v>0.0402048944574787</v>
      </c>
      <c r="O196" s="79">
        <v>95.9795</v>
      </c>
      <c r="P196" s="79">
        <v>4.0205</v>
      </c>
      <c r="Q196" s="80"/>
      <c r="R196" s="81">
        <v>11.4</v>
      </c>
      <c r="S196" s="81">
        <v>18.22</v>
      </c>
      <c r="T196" s="81">
        <v>18.22</v>
      </c>
      <c r="U196" s="81">
        <v>18.22</v>
      </c>
      <c r="V196" s="82">
        <f>S196*N196+R196*(1-N196)</f>
        <v>11.6741973802</v>
      </c>
      <c r="W196" s="83">
        <f>IF(R196=S196,0,1)</f>
        <v>1</v>
      </c>
      <c r="X196" s="84">
        <f>IF(R196&lt;14.76,C196,0)</f>
        <v>7786822687</v>
      </c>
      <c r="Y196" s="84">
        <f>IF(S196&lt;14.67,J196,0)</f>
        <v>0</v>
      </c>
      <c r="Z196" s="83"/>
      <c r="AA196" s="85">
        <f>R196*C196/1000</f>
        <v>88769778.6318</v>
      </c>
      <c r="AB196" s="83"/>
      <c r="AC196" s="85">
        <f>S196*J196/1000</f>
        <v>5943045.47796</v>
      </c>
      <c r="AD196" s="83"/>
      <c r="AE196" s="86">
        <f>E196*R196/1000</f>
        <v>0</v>
      </c>
      <c r="AF196" s="83"/>
      <c r="AG196" s="83">
        <f>F196*R196/1000</f>
        <v>88769778.6318</v>
      </c>
      <c r="AH196" s="83"/>
      <c r="AI196" s="83"/>
      <c r="AJ196" s="85">
        <f>S196*K196/1000</f>
        <v>0</v>
      </c>
      <c r="AK196" s="85"/>
      <c r="AL196" s="85">
        <f>S196*L196/1000</f>
        <v>5943045.47796</v>
      </c>
      <c r="AM196" s="85"/>
    </row>
    <row r="197" ht="15" customHeight="1">
      <c r="A197" t="s" s="75">
        <v>251</v>
      </c>
      <c r="B197" s="76"/>
      <c r="C197" s="77">
        <v>13221126</v>
      </c>
      <c r="D197" s="78">
        <v>0</v>
      </c>
      <c r="E197" s="77">
        <f>IF(W197=0,C197,0)</f>
        <v>0</v>
      </c>
      <c r="F197" s="77">
        <f>IF(W197=1,C197,0)</f>
        <v>13221126</v>
      </c>
      <c r="G197" s="78">
        <v>986837</v>
      </c>
      <c r="H197" s="78">
        <v>14244343</v>
      </c>
      <c r="I197" s="78">
        <v>3473092</v>
      </c>
      <c r="J197" s="78">
        <f>G197+H197+I197</f>
        <v>18704272</v>
      </c>
      <c r="K197" s="78">
        <f>IF(W197=0,J197,0)</f>
        <v>0</v>
      </c>
      <c r="L197" s="77">
        <f>IF(W197=1,J197,0)</f>
        <v>18704272</v>
      </c>
      <c r="M197" s="78">
        <v>31925398</v>
      </c>
      <c r="N197" s="50">
        <f>J197/M197</f>
        <v>0.585874356210062</v>
      </c>
      <c r="O197" s="79">
        <v>41.4126</v>
      </c>
      <c r="P197" s="79">
        <v>58.5874</v>
      </c>
      <c r="Q197" s="80"/>
      <c r="R197" s="81">
        <v>11.51</v>
      </c>
      <c r="S197" s="81">
        <v>24.61</v>
      </c>
      <c r="T197" s="81">
        <v>24.61</v>
      </c>
      <c r="U197" s="81">
        <v>24.61</v>
      </c>
      <c r="V197" s="82">
        <f>S197*N197+R197*(1-N197)</f>
        <v>19.1849540663518</v>
      </c>
      <c r="W197" s="83">
        <f>IF(R197=S197,0,1)</f>
        <v>1</v>
      </c>
      <c r="X197" s="84">
        <f>IF(R197&lt;14.76,C197,0)</f>
        <v>13221126</v>
      </c>
      <c r="Y197" s="84">
        <f>IF(S197&lt;14.67,J197,0)</f>
        <v>0</v>
      </c>
      <c r="Z197" s="83"/>
      <c r="AA197" s="85">
        <f>R197*C197/1000</f>
        <v>152175.16026</v>
      </c>
      <c r="AB197" s="83"/>
      <c r="AC197" s="85">
        <f>S197*J197/1000</f>
        <v>460312.13392</v>
      </c>
      <c r="AD197" s="83"/>
      <c r="AE197" s="86">
        <f>E197*R197/1000</f>
        <v>0</v>
      </c>
      <c r="AF197" s="83"/>
      <c r="AG197" s="83">
        <f>F197*R197/1000</f>
        <v>152175.16026</v>
      </c>
      <c r="AH197" s="83"/>
      <c r="AI197" s="83"/>
      <c r="AJ197" s="85">
        <f>S197*K197/1000</f>
        <v>0</v>
      </c>
      <c r="AK197" s="85"/>
      <c r="AL197" s="85">
        <f>S197*L197/1000</f>
        <v>460312.13392</v>
      </c>
      <c r="AM197" s="85"/>
    </row>
    <row r="198" ht="15" customHeight="1">
      <c r="A198" t="s" s="75">
        <v>252</v>
      </c>
      <c r="B198" s="76"/>
      <c r="C198" s="77">
        <v>926664358</v>
      </c>
      <c r="D198" s="78">
        <v>0</v>
      </c>
      <c r="E198" s="77">
        <f>IF(W198=0,C198,0)</f>
        <v>926664358</v>
      </c>
      <c r="F198" s="77">
        <f>IF(W198=1,C198,0)</f>
        <v>0</v>
      </c>
      <c r="G198" s="78">
        <v>29590958</v>
      </c>
      <c r="H198" s="78">
        <v>17941320</v>
      </c>
      <c r="I198" s="78">
        <v>58839800</v>
      </c>
      <c r="J198" s="78">
        <f>G198+H198+I198</f>
        <v>106372078</v>
      </c>
      <c r="K198" s="78">
        <f>IF(W198=0,J198,0)</f>
        <v>106372078</v>
      </c>
      <c r="L198" s="77">
        <f>IF(W198=1,J198,0)</f>
        <v>0</v>
      </c>
      <c r="M198" s="78">
        <v>1033036436</v>
      </c>
      <c r="N198" s="50">
        <f>J198/M198</f>
        <v>0.102970306073502</v>
      </c>
      <c r="O198" s="79">
        <v>89.703</v>
      </c>
      <c r="P198" s="79">
        <v>10.297</v>
      </c>
      <c r="Q198" s="80"/>
      <c r="R198" s="81">
        <v>15.86</v>
      </c>
      <c r="S198" s="81">
        <v>15.86</v>
      </c>
      <c r="T198" s="81">
        <v>15.86</v>
      </c>
      <c r="U198" s="81">
        <v>15.86</v>
      </c>
      <c r="V198" s="82">
        <f>S198*N198+R198*(1-N198)</f>
        <v>15.86</v>
      </c>
      <c r="W198" s="83">
        <f>IF(R198=S198,0,1)</f>
        <v>0</v>
      </c>
      <c r="X198" s="84">
        <f>IF(R198&lt;14.76,C198,0)</f>
        <v>0</v>
      </c>
      <c r="Y198" s="84">
        <f>IF(S198&lt;14.67,J198,0)</f>
        <v>0</v>
      </c>
      <c r="Z198" s="83"/>
      <c r="AA198" s="85">
        <f>R198*C198/1000</f>
        <v>14696896.71788</v>
      </c>
      <c r="AB198" s="83"/>
      <c r="AC198" s="85">
        <f>S198*J198/1000</f>
        <v>1687061.15708</v>
      </c>
      <c r="AD198" s="83"/>
      <c r="AE198" s="86">
        <f>E198*R198/1000</f>
        <v>14696896.71788</v>
      </c>
      <c r="AF198" s="83"/>
      <c r="AG198" s="83">
        <f>F198*R198/1000</f>
        <v>0</v>
      </c>
      <c r="AH198" s="83"/>
      <c r="AI198" s="83"/>
      <c r="AJ198" s="85">
        <f>S198*K198/1000</f>
        <v>1687061.15708</v>
      </c>
      <c r="AK198" s="85"/>
      <c r="AL198" s="85">
        <f>S198*L198/1000</f>
        <v>0</v>
      </c>
      <c r="AM198" s="85"/>
    </row>
    <row r="199" ht="15" customHeight="1">
      <c r="A199" t="s" s="75">
        <v>253</v>
      </c>
      <c r="B199" s="76"/>
      <c r="C199" s="77">
        <v>757915744</v>
      </c>
      <c r="D199" s="78">
        <v>0</v>
      </c>
      <c r="E199" s="77">
        <f>IF(W199=0,C199,0)</f>
        <v>0</v>
      </c>
      <c r="F199" s="77">
        <f>IF(W199=1,C199,0)</f>
        <v>757915744</v>
      </c>
      <c r="G199" s="78">
        <v>42831335</v>
      </c>
      <c r="H199" s="78">
        <v>175162791</v>
      </c>
      <c r="I199" s="78">
        <v>147232170</v>
      </c>
      <c r="J199" s="78">
        <f>G199+H199+I199</f>
        <v>365226296</v>
      </c>
      <c r="K199" s="78">
        <f>IF(W199=0,J199,0)</f>
        <v>0</v>
      </c>
      <c r="L199" s="77">
        <f>IF(W199=1,J199,0)</f>
        <v>365226296</v>
      </c>
      <c r="M199" s="78">
        <v>1123142040</v>
      </c>
      <c r="N199" s="50">
        <f>J199/M199</f>
        <v>0.325182642081495</v>
      </c>
      <c r="O199" s="79">
        <v>67.4817</v>
      </c>
      <c r="P199" s="79">
        <v>32.5183</v>
      </c>
      <c r="Q199" s="80"/>
      <c r="R199" s="81">
        <v>15.65</v>
      </c>
      <c r="S199" s="81">
        <v>23.78</v>
      </c>
      <c r="T199" s="81">
        <v>23.78</v>
      </c>
      <c r="U199" s="81">
        <v>23.78</v>
      </c>
      <c r="V199" s="82">
        <f>S199*N199+R199*(1-N199)</f>
        <v>18.2937348801226</v>
      </c>
      <c r="W199" s="83">
        <f>IF(R199=S199,0,1)</f>
        <v>1</v>
      </c>
      <c r="X199" s="84">
        <f>IF(R199&lt;14.76,C199,0)</f>
        <v>0</v>
      </c>
      <c r="Y199" s="84">
        <f>IF(S199&lt;14.67,J199,0)</f>
        <v>0</v>
      </c>
      <c r="Z199" s="83"/>
      <c r="AA199" s="85">
        <f>R199*C199/1000</f>
        <v>11861381.3936</v>
      </c>
      <c r="AB199" s="83"/>
      <c r="AC199" s="85">
        <f>S199*J199/1000</f>
        <v>8685081.318879999</v>
      </c>
      <c r="AD199" s="83"/>
      <c r="AE199" s="86">
        <f>E199*R199/1000</f>
        <v>0</v>
      </c>
      <c r="AF199" s="83"/>
      <c r="AG199" s="83">
        <f>F199*R199/1000</f>
        <v>11861381.3936</v>
      </c>
      <c r="AH199" s="83"/>
      <c r="AI199" s="83"/>
      <c r="AJ199" s="85">
        <f>S199*K199/1000</f>
        <v>0</v>
      </c>
      <c r="AK199" s="85"/>
      <c r="AL199" s="85">
        <f>S199*L199/1000</f>
        <v>8685081.318879999</v>
      </c>
      <c r="AM199" s="85"/>
    </row>
    <row r="200" ht="15" customHeight="1">
      <c r="A200" t="s" s="75">
        <v>254</v>
      </c>
      <c r="B200" s="76"/>
      <c r="C200" s="77">
        <v>583695815</v>
      </c>
      <c r="D200" s="78">
        <v>0</v>
      </c>
      <c r="E200" s="77">
        <f>IF(W200=0,C200,0)</f>
        <v>583695815</v>
      </c>
      <c r="F200" s="77">
        <f>IF(W200=1,C200,0)</f>
        <v>0</v>
      </c>
      <c r="G200" s="78">
        <v>10180552</v>
      </c>
      <c r="H200" s="78">
        <v>968260</v>
      </c>
      <c r="I200" s="78">
        <v>12497981</v>
      </c>
      <c r="J200" s="78">
        <f>G200+H200+I200</f>
        <v>23646793</v>
      </c>
      <c r="K200" s="78">
        <f>IF(W200=0,J200,0)</f>
        <v>23646793</v>
      </c>
      <c r="L200" s="77">
        <f>IF(W200=1,J200,0)</f>
        <v>0</v>
      </c>
      <c r="M200" s="78">
        <v>607342608</v>
      </c>
      <c r="N200" s="50">
        <f>J200/M200</f>
        <v>0.0389348494383915</v>
      </c>
      <c r="O200" s="79">
        <v>96.1065</v>
      </c>
      <c r="P200" s="79">
        <v>3.8935</v>
      </c>
      <c r="Q200" s="80"/>
      <c r="R200" s="81">
        <v>6.09</v>
      </c>
      <c r="S200" s="81">
        <v>6.09</v>
      </c>
      <c r="T200" s="81">
        <v>6.09</v>
      </c>
      <c r="U200" s="81">
        <v>6.09</v>
      </c>
      <c r="V200" s="82">
        <f>S200*N200+R200*(1-N200)</f>
        <v>6.09</v>
      </c>
      <c r="W200" s="83">
        <f>IF(R200=S200,0,1)</f>
        <v>0</v>
      </c>
      <c r="X200" s="84">
        <f>IF(R200&lt;14.76,C200,0)</f>
        <v>583695815</v>
      </c>
      <c r="Y200" s="84">
        <f>IF(S200&lt;14.67,J200,0)</f>
        <v>23646793</v>
      </c>
      <c r="Z200" s="83"/>
      <c r="AA200" s="85">
        <f>R200*C200/1000</f>
        <v>3554707.51335</v>
      </c>
      <c r="AB200" s="83"/>
      <c r="AC200" s="85">
        <f>S200*J200/1000</f>
        <v>144008.96937</v>
      </c>
      <c r="AD200" s="83"/>
      <c r="AE200" s="86">
        <f>E200*R200/1000</f>
        <v>3554707.51335</v>
      </c>
      <c r="AF200" s="83"/>
      <c r="AG200" s="83">
        <f>F200*R200/1000</f>
        <v>0</v>
      </c>
      <c r="AH200" s="83"/>
      <c r="AI200" s="83"/>
      <c r="AJ200" s="85">
        <f>S200*K200/1000</f>
        <v>144008.96937</v>
      </c>
      <c r="AK200" s="85"/>
      <c r="AL200" s="85">
        <f>S200*L200/1000</f>
        <v>0</v>
      </c>
      <c r="AM200" s="85"/>
    </row>
    <row r="201" ht="15" customHeight="1">
      <c r="A201" t="s" s="75">
        <v>255</v>
      </c>
      <c r="B201" s="76"/>
      <c r="C201" s="77">
        <v>112016500</v>
      </c>
      <c r="D201" s="78">
        <v>0</v>
      </c>
      <c r="E201" s="77">
        <f>IF(W201=0,C201,0)</f>
        <v>112016500</v>
      </c>
      <c r="F201" s="77">
        <f>IF(W201=1,C201,0)</f>
        <v>0</v>
      </c>
      <c r="G201" s="78">
        <v>1622370</v>
      </c>
      <c r="H201" s="78">
        <v>595900</v>
      </c>
      <c r="I201" s="78">
        <v>7746964</v>
      </c>
      <c r="J201" s="78">
        <f>G201+H201+I201</f>
        <v>9965234</v>
      </c>
      <c r="K201" s="78">
        <f>IF(W201=0,J201,0)</f>
        <v>9965234</v>
      </c>
      <c r="L201" s="77">
        <f>IF(W201=1,J201,0)</f>
        <v>0</v>
      </c>
      <c r="M201" s="78">
        <v>121981734</v>
      </c>
      <c r="N201" s="50">
        <f>J201/M201</f>
        <v>0.0816944773059219</v>
      </c>
      <c r="O201" s="79">
        <v>91.8306</v>
      </c>
      <c r="P201" s="79">
        <v>8.1694</v>
      </c>
      <c r="Q201" s="80"/>
      <c r="R201" s="81">
        <v>14.85</v>
      </c>
      <c r="S201" s="81">
        <v>14.85</v>
      </c>
      <c r="T201" s="81">
        <v>14.85</v>
      </c>
      <c r="U201" s="81">
        <v>14.85</v>
      </c>
      <c r="V201" s="82">
        <f>S201*N201+R201*(1-N201)</f>
        <v>14.85</v>
      </c>
      <c r="W201" s="83">
        <f>IF(R201=S201,0,1)</f>
        <v>0</v>
      </c>
      <c r="X201" s="84">
        <f>IF(R201&lt;14.76,C201,0)</f>
        <v>0</v>
      </c>
      <c r="Y201" s="84">
        <f>IF(S201&lt;14.67,J201,0)</f>
        <v>0</v>
      </c>
      <c r="Z201" s="83"/>
      <c r="AA201" s="85">
        <f>R201*C201/1000</f>
        <v>1663445.025</v>
      </c>
      <c r="AB201" s="83"/>
      <c r="AC201" s="85">
        <f>S201*J201/1000</f>
        <v>147983.7249</v>
      </c>
      <c r="AD201" s="83"/>
      <c r="AE201" s="86">
        <f>E201*R201/1000</f>
        <v>1663445.025</v>
      </c>
      <c r="AF201" s="83"/>
      <c r="AG201" s="83">
        <f>F201*R201/1000</f>
        <v>0</v>
      </c>
      <c r="AH201" s="83"/>
      <c r="AI201" s="83"/>
      <c r="AJ201" s="85">
        <f>S201*K201/1000</f>
        <v>147983.7249</v>
      </c>
      <c r="AK201" s="85"/>
      <c r="AL201" s="85">
        <f>S201*L201/1000</f>
        <v>0</v>
      </c>
      <c r="AM201" s="85"/>
    </row>
    <row r="202" ht="15" customHeight="1">
      <c r="A202" t="s" s="75">
        <v>256</v>
      </c>
      <c r="B202" s="76"/>
      <c r="C202" s="77">
        <v>95138100</v>
      </c>
      <c r="D202" s="78">
        <v>0</v>
      </c>
      <c r="E202" s="77">
        <f>IF(W202=0,C202,0)</f>
        <v>95138100</v>
      </c>
      <c r="F202" s="77">
        <f>IF(W202=1,C202,0)</f>
        <v>0</v>
      </c>
      <c r="G202" s="78">
        <v>271288</v>
      </c>
      <c r="H202" s="78">
        <v>536200</v>
      </c>
      <c r="I202" s="78">
        <v>2433321</v>
      </c>
      <c r="J202" s="78">
        <f>G202+H202+I202</f>
        <v>3240809</v>
      </c>
      <c r="K202" s="78">
        <f>IF(W202=0,J202,0)</f>
        <v>3240809</v>
      </c>
      <c r="L202" s="77">
        <f>IF(W202=1,J202,0)</f>
        <v>0</v>
      </c>
      <c r="M202" s="78">
        <v>98378909</v>
      </c>
      <c r="N202" s="50">
        <f>J202/M202</f>
        <v>0.0329421116064623</v>
      </c>
      <c r="O202" s="79">
        <v>96.7058</v>
      </c>
      <c r="P202" s="79">
        <v>3.2942</v>
      </c>
      <c r="Q202" s="80"/>
      <c r="R202" s="81">
        <v>5.57</v>
      </c>
      <c r="S202" s="81">
        <v>5.57</v>
      </c>
      <c r="T202" s="81">
        <v>5.57</v>
      </c>
      <c r="U202" s="81">
        <v>5.57</v>
      </c>
      <c r="V202" s="82">
        <f>S202*N202+R202*(1-N202)</f>
        <v>5.57</v>
      </c>
      <c r="W202" s="83">
        <f>IF(R202=S202,0,1)</f>
        <v>0</v>
      </c>
      <c r="X202" s="84">
        <f>IF(R202&lt;14.76,C202,0)</f>
        <v>95138100</v>
      </c>
      <c r="Y202" s="84">
        <f>IF(S202&lt;14.67,J202,0)</f>
        <v>3240809</v>
      </c>
      <c r="Z202" s="83"/>
      <c r="AA202" s="85">
        <f>R202*C202/1000</f>
        <v>529919.2169999999</v>
      </c>
      <c r="AB202" s="83"/>
      <c r="AC202" s="85">
        <f>S202*J202/1000</f>
        <v>18051.30613</v>
      </c>
      <c r="AD202" s="83"/>
      <c r="AE202" s="86">
        <f>E202*R202/1000</f>
        <v>529919.2169999999</v>
      </c>
      <c r="AF202" s="83"/>
      <c r="AG202" s="83">
        <f>F202*R202/1000</f>
        <v>0</v>
      </c>
      <c r="AH202" s="83"/>
      <c r="AI202" s="83"/>
      <c r="AJ202" s="85">
        <f>S202*K202/1000</f>
        <v>18051.30613</v>
      </c>
      <c r="AK202" s="85"/>
      <c r="AL202" s="85">
        <f>S202*L202/1000</f>
        <v>0</v>
      </c>
      <c r="AM202" s="85"/>
    </row>
    <row r="203" ht="15" customHeight="1">
      <c r="A203" t="s" s="75">
        <v>257</v>
      </c>
      <c r="B203" s="76"/>
      <c r="C203" s="77">
        <v>1222230470</v>
      </c>
      <c r="D203" s="78">
        <v>0</v>
      </c>
      <c r="E203" s="77">
        <f>IF(W203=0,C203,0)</f>
        <v>1222230470</v>
      </c>
      <c r="F203" s="77">
        <f>IF(W203=1,C203,0)</f>
        <v>0</v>
      </c>
      <c r="G203" s="78">
        <v>16498631</v>
      </c>
      <c r="H203" s="78">
        <v>563100</v>
      </c>
      <c r="I203" s="78">
        <v>31355750</v>
      </c>
      <c r="J203" s="78">
        <f>G203+H203+I203</f>
        <v>48417481</v>
      </c>
      <c r="K203" s="78">
        <f>IF(W203=0,J203,0)</f>
        <v>48417481</v>
      </c>
      <c r="L203" s="77">
        <f>IF(W203=1,J203,0)</f>
        <v>0</v>
      </c>
      <c r="M203" s="78">
        <v>1270647951</v>
      </c>
      <c r="N203" s="50">
        <f>J203/M203</f>
        <v>0.0381045599309356</v>
      </c>
      <c r="O203" s="79">
        <v>96.1895</v>
      </c>
      <c r="P203" s="79">
        <v>3.8105</v>
      </c>
      <c r="Q203" s="80"/>
      <c r="R203" s="81">
        <v>9.09</v>
      </c>
      <c r="S203" s="81">
        <v>9.09</v>
      </c>
      <c r="T203" s="81">
        <v>9.09</v>
      </c>
      <c r="U203" s="81">
        <v>9.09</v>
      </c>
      <c r="V203" s="82">
        <f>S203*N203+R203*(1-N203)</f>
        <v>9.09</v>
      </c>
      <c r="W203" s="83">
        <f>IF(R203=S203,0,1)</f>
        <v>0</v>
      </c>
      <c r="X203" s="84">
        <f>IF(R203&lt;14.76,C203,0)</f>
        <v>1222230470</v>
      </c>
      <c r="Y203" s="84">
        <f>IF(S203&lt;14.67,J203,0)</f>
        <v>48417481</v>
      </c>
      <c r="Z203" s="83"/>
      <c r="AA203" s="85">
        <f>R203*C203/1000</f>
        <v>11110074.9723</v>
      </c>
      <c r="AB203" s="83"/>
      <c r="AC203" s="85">
        <f>S203*J203/1000</f>
        <v>440114.90229</v>
      </c>
      <c r="AD203" s="83"/>
      <c r="AE203" s="86">
        <f>E203*R203/1000</f>
        <v>11110074.9723</v>
      </c>
      <c r="AF203" s="83"/>
      <c r="AG203" s="83">
        <f>F203*R203/1000</f>
        <v>0</v>
      </c>
      <c r="AH203" s="83"/>
      <c r="AI203" s="83"/>
      <c r="AJ203" s="85">
        <f>S203*K203/1000</f>
        <v>440114.90229</v>
      </c>
      <c r="AK203" s="85"/>
      <c r="AL203" s="85">
        <f>S203*L203/1000</f>
        <v>0</v>
      </c>
      <c r="AM203" s="85"/>
    </row>
    <row r="204" ht="15" customHeight="1">
      <c r="A204" t="s" s="75">
        <v>258</v>
      </c>
      <c r="B204" s="76"/>
      <c r="C204" s="77">
        <v>29157634427</v>
      </c>
      <c r="D204" s="78">
        <v>2638600</v>
      </c>
      <c r="E204" s="77">
        <f>IF(W204=0,C204,0)</f>
        <v>0</v>
      </c>
      <c r="F204" s="77">
        <f>IF(W204=1,C204,0)</f>
        <v>29157634427</v>
      </c>
      <c r="G204" s="78">
        <v>1618562754</v>
      </c>
      <c r="H204" s="78">
        <v>70785205</v>
      </c>
      <c r="I204" s="78">
        <v>456562917</v>
      </c>
      <c r="J204" s="78">
        <f>G204+H204+I204</f>
        <v>2145910876</v>
      </c>
      <c r="K204" s="78">
        <f>IF(W204=0,J204,0)</f>
        <v>0</v>
      </c>
      <c r="L204" s="77">
        <f>IF(W204=1,J204,0)</f>
        <v>2145910876</v>
      </c>
      <c r="M204" s="78">
        <v>31306183903</v>
      </c>
      <c r="N204" s="50">
        <f>J204/M204</f>
        <v>0.0685459103750541</v>
      </c>
      <c r="O204" s="79">
        <v>93.1454</v>
      </c>
      <c r="P204" s="79">
        <v>6.8546</v>
      </c>
      <c r="Q204" s="80"/>
      <c r="R204" s="81">
        <v>3.21</v>
      </c>
      <c r="S204" s="81">
        <v>5.46</v>
      </c>
      <c r="T204" s="81">
        <v>5.46</v>
      </c>
      <c r="U204" s="81">
        <v>5.46</v>
      </c>
      <c r="V204" s="82">
        <f>S204*N204+R204*(1-N204)</f>
        <v>3.36422829834387</v>
      </c>
      <c r="W204" s="83">
        <f>IF(R204=S204,0,1)</f>
        <v>1</v>
      </c>
      <c r="X204" s="84">
        <f>IF(R204&lt;14.76,C204,0)</f>
        <v>29157634427</v>
      </c>
      <c r="Y204" s="84">
        <f>IF(S204&lt;14.67,J204,0)</f>
        <v>2145910876</v>
      </c>
      <c r="Z204" s="83"/>
      <c r="AA204" s="85">
        <f>R204*C204/1000</f>
        <v>93596006.51067001</v>
      </c>
      <c r="AB204" s="83"/>
      <c r="AC204" s="85">
        <f>S204*J204/1000</f>
        <v>11716673.38296</v>
      </c>
      <c r="AD204" s="83"/>
      <c r="AE204" s="86">
        <f>E204*R204/1000</f>
        <v>0</v>
      </c>
      <c r="AF204" s="83"/>
      <c r="AG204" s="83">
        <f>F204*R204/1000</f>
        <v>93596006.51067001</v>
      </c>
      <c r="AH204" s="83"/>
      <c r="AI204" s="83"/>
      <c r="AJ204" s="85">
        <f>S204*K204/1000</f>
        <v>0</v>
      </c>
      <c r="AK204" s="85"/>
      <c r="AL204" s="85">
        <f>S204*L204/1000</f>
        <v>11716673.38296</v>
      </c>
      <c r="AM204" s="85"/>
    </row>
    <row r="205" ht="15" customHeight="1">
      <c r="A205" t="s" s="75">
        <v>259</v>
      </c>
      <c r="B205" s="76"/>
      <c r="C205" s="77">
        <v>8715485212</v>
      </c>
      <c r="D205" s="78">
        <v>0</v>
      </c>
      <c r="E205" s="77">
        <f>IF(W205=0,C205,0)</f>
        <v>8715485212</v>
      </c>
      <c r="F205" s="77">
        <f>IF(W205=1,C205,0)</f>
        <v>0</v>
      </c>
      <c r="G205" s="78">
        <v>1671890188</v>
      </c>
      <c r="H205" s="78">
        <v>53089100</v>
      </c>
      <c r="I205" s="78">
        <v>250147510</v>
      </c>
      <c r="J205" s="78">
        <f>G205+H205+I205</f>
        <v>1975126798</v>
      </c>
      <c r="K205" s="78">
        <f>IF(W205=0,J205,0)</f>
        <v>1975126798</v>
      </c>
      <c r="L205" s="77">
        <f>IF(W205=1,J205,0)</f>
        <v>0</v>
      </c>
      <c r="M205" s="78">
        <v>10690612010</v>
      </c>
      <c r="N205" s="50">
        <f>J205/M205</f>
        <v>0.184753388875442</v>
      </c>
      <c r="O205" s="79">
        <v>81.5247</v>
      </c>
      <c r="P205" s="79">
        <v>18.4753</v>
      </c>
      <c r="Q205" s="80"/>
      <c r="R205" s="81">
        <v>12.64</v>
      </c>
      <c r="S205" s="81">
        <v>12.64</v>
      </c>
      <c r="T205" s="81">
        <v>12.64</v>
      </c>
      <c r="U205" s="81">
        <v>12.64</v>
      </c>
      <c r="V205" s="82">
        <f>S205*N205+R205*(1-N205)</f>
        <v>12.64</v>
      </c>
      <c r="W205" s="83">
        <f>IF(R205=S205,0,1)</f>
        <v>0</v>
      </c>
      <c r="X205" s="84">
        <f>IF(R205&lt;14.76,C205,0)</f>
        <v>8715485212</v>
      </c>
      <c r="Y205" s="84">
        <f>IF(S205&lt;14.67,J205,0)</f>
        <v>1975126798</v>
      </c>
      <c r="Z205" s="83"/>
      <c r="AA205" s="85">
        <f>R205*C205/1000</f>
        <v>110163733.07968</v>
      </c>
      <c r="AB205" s="83"/>
      <c r="AC205" s="85">
        <f>S205*J205/1000</f>
        <v>24965602.72672</v>
      </c>
      <c r="AD205" s="83"/>
      <c r="AE205" s="86">
        <f>E205*R205/1000</f>
        <v>110163733.07968</v>
      </c>
      <c r="AF205" s="83"/>
      <c r="AG205" s="83">
        <f>F205*R205/1000</f>
        <v>0</v>
      </c>
      <c r="AH205" s="83"/>
      <c r="AI205" s="83"/>
      <c r="AJ205" s="85">
        <f>S205*K205/1000</f>
        <v>24965602.72672</v>
      </c>
      <c r="AK205" s="85"/>
      <c r="AL205" s="85">
        <f>S205*L205/1000</f>
        <v>0</v>
      </c>
      <c r="AM205" s="85"/>
    </row>
    <row r="206" ht="15" customHeight="1">
      <c r="A206" t="s" s="75">
        <v>260</v>
      </c>
      <c r="B206" s="76"/>
      <c r="C206" s="77">
        <v>10715862649</v>
      </c>
      <c r="D206" s="78">
        <v>0</v>
      </c>
      <c r="E206" s="77">
        <f>IF(W206=0,C206,0)</f>
        <v>0</v>
      </c>
      <c r="F206" s="77">
        <f>IF(W206=1,C206,0)</f>
        <v>10715862649</v>
      </c>
      <c r="G206" s="78">
        <v>1026136613</v>
      </c>
      <c r="H206" s="78">
        <v>125420724</v>
      </c>
      <c r="I206" s="78">
        <v>380448340</v>
      </c>
      <c r="J206" s="78">
        <f>G206+H206+I206</f>
        <v>1532005677</v>
      </c>
      <c r="K206" s="78">
        <f>IF(W206=0,J206,0)</f>
        <v>0</v>
      </c>
      <c r="L206" s="77">
        <f>IF(W206=1,J206,0)</f>
        <v>1532005677</v>
      </c>
      <c r="M206" s="78">
        <v>12247868326</v>
      </c>
      <c r="N206" s="50">
        <f>J206/M206</f>
        <v>0.125083454216097</v>
      </c>
      <c r="O206" s="79">
        <v>87.49169999999999</v>
      </c>
      <c r="P206" s="79">
        <v>12.5083</v>
      </c>
      <c r="Q206" s="80"/>
      <c r="R206" s="81">
        <v>13.04</v>
      </c>
      <c r="S206" s="81">
        <v>25.56</v>
      </c>
      <c r="T206" s="81">
        <v>25.56</v>
      </c>
      <c r="U206" s="81">
        <v>25.56</v>
      </c>
      <c r="V206" s="82">
        <f>S206*N206+R206*(1-N206)</f>
        <v>14.6060448467855</v>
      </c>
      <c r="W206" s="83">
        <f>IF(R206=S206,0,1)</f>
        <v>1</v>
      </c>
      <c r="X206" s="84">
        <f>IF(R206&lt;14.76,C206,0)</f>
        <v>10715862649</v>
      </c>
      <c r="Y206" s="84">
        <f>IF(S206&lt;14.67,J206,0)</f>
        <v>0</v>
      </c>
      <c r="Z206" s="83"/>
      <c r="AA206" s="85">
        <f>R206*C206/1000</f>
        <v>139734848.94296</v>
      </c>
      <c r="AB206" s="83"/>
      <c r="AC206" s="85">
        <f>S206*J206/1000</f>
        <v>39158065.10412</v>
      </c>
      <c r="AD206" s="83"/>
      <c r="AE206" s="86">
        <f>E206*R206/1000</f>
        <v>0</v>
      </c>
      <c r="AF206" s="83"/>
      <c r="AG206" s="83">
        <f>F206*R206/1000</f>
        <v>139734848.94296</v>
      </c>
      <c r="AH206" s="83"/>
      <c r="AI206" s="83"/>
      <c r="AJ206" s="85">
        <f>S206*K206/1000</f>
        <v>0</v>
      </c>
      <c r="AK206" s="85"/>
      <c r="AL206" s="85">
        <f>S206*L206/1000</f>
        <v>39158065.10412</v>
      </c>
      <c r="AM206" s="85"/>
    </row>
    <row r="207" ht="15" customHeight="1">
      <c r="A207" t="s" s="75">
        <v>261</v>
      </c>
      <c r="B207" s="76"/>
      <c r="C207" s="77">
        <v>43946740</v>
      </c>
      <c r="D207" s="78">
        <v>0</v>
      </c>
      <c r="E207" s="77">
        <f>IF(W207=0,C207,0)</f>
        <v>43946740</v>
      </c>
      <c r="F207" s="77">
        <f>IF(W207=1,C207,0)</f>
        <v>0</v>
      </c>
      <c r="G207" s="78">
        <v>6248171</v>
      </c>
      <c r="H207" s="78">
        <v>392600</v>
      </c>
      <c r="I207" s="78">
        <v>1178467</v>
      </c>
      <c r="J207" s="78">
        <f>G207+H207+I207</f>
        <v>7819238</v>
      </c>
      <c r="K207" s="78">
        <f>IF(W207=0,J207,0)</f>
        <v>7819238</v>
      </c>
      <c r="L207" s="77">
        <f>IF(W207=1,J207,0)</f>
        <v>0</v>
      </c>
      <c r="M207" s="78">
        <v>51765978</v>
      </c>
      <c r="N207" s="50">
        <f>J207/M207</f>
        <v>0.151049749316047</v>
      </c>
      <c r="O207" s="79">
        <v>84.895</v>
      </c>
      <c r="P207" s="79">
        <v>15.105</v>
      </c>
      <c r="Q207" s="80"/>
      <c r="R207" s="81">
        <v>9.44</v>
      </c>
      <c r="S207" s="81">
        <v>9.44</v>
      </c>
      <c r="T207" s="81">
        <v>9.44</v>
      </c>
      <c r="U207" s="81">
        <v>9.44</v>
      </c>
      <c r="V207" s="82">
        <f>S207*N207+R207*(1-N207)</f>
        <v>9.44</v>
      </c>
      <c r="W207" s="83">
        <f>IF(R207=S207,0,1)</f>
        <v>0</v>
      </c>
      <c r="X207" s="84">
        <f>IF(R207&lt;14.76,C207,0)</f>
        <v>43946740</v>
      </c>
      <c r="Y207" s="84">
        <f>IF(S207&lt;14.67,J207,0)</f>
        <v>7819238</v>
      </c>
      <c r="Z207" s="83"/>
      <c r="AA207" s="85">
        <f>R207*C207/1000</f>
        <v>414857.2256</v>
      </c>
      <c r="AB207" s="83"/>
      <c r="AC207" s="85">
        <f>S207*J207/1000</f>
        <v>73813.60672</v>
      </c>
      <c r="AD207" s="83"/>
      <c r="AE207" s="86">
        <f>E207*R207/1000</f>
        <v>414857.2256</v>
      </c>
      <c r="AF207" s="83"/>
      <c r="AG207" s="83">
        <f>F207*R207/1000</f>
        <v>0</v>
      </c>
      <c r="AH207" s="83"/>
      <c r="AI207" s="83"/>
      <c r="AJ207" s="85">
        <f>S207*K207/1000</f>
        <v>73813.60672</v>
      </c>
      <c r="AK207" s="85"/>
      <c r="AL207" s="85">
        <f>S207*L207/1000</f>
        <v>0</v>
      </c>
      <c r="AM207" s="85"/>
    </row>
    <row r="208" ht="15" customHeight="1">
      <c r="A208" t="s" s="75">
        <v>262</v>
      </c>
      <c r="B208" s="76"/>
      <c r="C208" s="77">
        <v>7063590736</v>
      </c>
      <c r="D208" s="78">
        <v>0</v>
      </c>
      <c r="E208" s="77">
        <f>IF(W208=0,C208,0)</f>
        <v>0</v>
      </c>
      <c r="F208" s="77">
        <f>IF(W208=1,C208,0)</f>
        <v>7063590736</v>
      </c>
      <c r="G208" s="78">
        <v>757454232</v>
      </c>
      <c r="H208" s="78">
        <v>373341650</v>
      </c>
      <c r="I208" s="78">
        <v>406097440</v>
      </c>
      <c r="J208" s="78">
        <f>G208+H208+I208</f>
        <v>1536893322</v>
      </c>
      <c r="K208" s="78">
        <f>IF(W208=0,J208,0)</f>
        <v>0</v>
      </c>
      <c r="L208" s="77">
        <f>IF(W208=1,J208,0)</f>
        <v>1536893322</v>
      </c>
      <c r="M208" s="78">
        <v>8600484058</v>
      </c>
      <c r="N208" s="50">
        <f>J208/M208</f>
        <v>0.178698467625251</v>
      </c>
      <c r="O208" s="79">
        <v>82.1302</v>
      </c>
      <c r="P208" s="79">
        <v>17.8698</v>
      </c>
      <c r="Q208" s="80"/>
      <c r="R208" s="81">
        <v>14.29</v>
      </c>
      <c r="S208" s="81">
        <v>29.88</v>
      </c>
      <c r="T208" s="81">
        <v>29.88</v>
      </c>
      <c r="U208" s="81">
        <v>29.88</v>
      </c>
      <c r="V208" s="82">
        <f>S208*N208+R208*(1-N208)</f>
        <v>17.0759091102777</v>
      </c>
      <c r="W208" s="83">
        <f>IF(R208=S208,0,1)</f>
        <v>1</v>
      </c>
      <c r="X208" s="84">
        <f>IF(R208&lt;14.76,C208,0)</f>
        <v>7063590736</v>
      </c>
      <c r="Y208" s="84">
        <f>IF(S208&lt;14.67,J208,0)</f>
        <v>0</v>
      </c>
      <c r="Z208" s="83"/>
      <c r="AA208" s="85">
        <f>R208*C208/1000</f>
        <v>100938711.61744</v>
      </c>
      <c r="AB208" s="83"/>
      <c r="AC208" s="85">
        <f>S208*J208/1000</f>
        <v>45922372.46136</v>
      </c>
      <c r="AD208" s="83"/>
      <c r="AE208" s="86">
        <f>E208*R208/1000</f>
        <v>0</v>
      </c>
      <c r="AF208" s="83"/>
      <c r="AG208" s="83">
        <f>F208*R208/1000</f>
        <v>100938711.61744</v>
      </c>
      <c r="AH208" s="83"/>
      <c r="AI208" s="83"/>
      <c r="AJ208" s="85">
        <f>S208*K208/1000</f>
        <v>0</v>
      </c>
      <c r="AK208" s="85"/>
      <c r="AL208" s="85">
        <f>S208*L208/1000</f>
        <v>45922372.46136</v>
      </c>
      <c r="AM208" s="85"/>
    </row>
    <row r="209" ht="15" customHeight="1">
      <c r="A209" t="s" s="75">
        <v>263</v>
      </c>
      <c r="B209" s="76"/>
      <c r="C209" s="77">
        <v>145020825</v>
      </c>
      <c r="D209" s="78">
        <v>0</v>
      </c>
      <c r="E209" s="77">
        <f>IF(W209=0,C209,0)</f>
        <v>145020825</v>
      </c>
      <c r="F209" s="77">
        <f>IF(W209=1,C209,0)</f>
        <v>0</v>
      </c>
      <c r="G209" s="78">
        <v>6410298</v>
      </c>
      <c r="H209" s="78">
        <v>1236360</v>
      </c>
      <c r="I209" s="78">
        <v>6938505</v>
      </c>
      <c r="J209" s="78">
        <f>G209+H209+I209</f>
        <v>14585163</v>
      </c>
      <c r="K209" s="78">
        <f>IF(W209=0,J209,0)</f>
        <v>14585163</v>
      </c>
      <c r="L209" s="77">
        <f>IF(W209=1,J209,0)</f>
        <v>0</v>
      </c>
      <c r="M209" s="78">
        <v>159605988</v>
      </c>
      <c r="N209" s="50">
        <f>J209/M209</f>
        <v>0.0913823045285745</v>
      </c>
      <c r="O209" s="79">
        <v>90.8618</v>
      </c>
      <c r="P209" s="79">
        <v>9.138199999999999</v>
      </c>
      <c r="Q209" s="80"/>
      <c r="R209" s="81">
        <v>14.68</v>
      </c>
      <c r="S209" s="81">
        <v>14.68</v>
      </c>
      <c r="T209" s="81">
        <v>14.68</v>
      </c>
      <c r="U209" s="81">
        <v>14.68</v>
      </c>
      <c r="V209" s="82">
        <f>S209*N209+R209*(1-N209)</f>
        <v>14.68</v>
      </c>
      <c r="W209" s="83">
        <f>IF(R209=S209,0,1)</f>
        <v>0</v>
      </c>
      <c r="X209" s="84">
        <f>IF(R209&lt;14.76,C209,0)</f>
        <v>145020825</v>
      </c>
      <c r="Y209" s="84">
        <f>IF(S209&lt;14.67,J209,0)</f>
        <v>0</v>
      </c>
      <c r="Z209" s="83"/>
      <c r="AA209" s="85">
        <f>R209*C209/1000</f>
        <v>2128905.711</v>
      </c>
      <c r="AB209" s="83"/>
      <c r="AC209" s="85">
        <f>S209*J209/1000</f>
        <v>214110.19284</v>
      </c>
      <c r="AD209" s="83"/>
      <c r="AE209" s="86">
        <f>E209*R209/1000</f>
        <v>2128905.711</v>
      </c>
      <c r="AF209" s="83"/>
      <c r="AG209" s="83">
        <f>F209*R209/1000</f>
        <v>0</v>
      </c>
      <c r="AH209" s="83"/>
      <c r="AI209" s="83"/>
      <c r="AJ209" s="85">
        <f>S209*K209/1000</f>
        <v>214110.19284</v>
      </c>
      <c r="AK209" s="85"/>
      <c r="AL209" s="85">
        <f>S209*L209/1000</f>
        <v>0</v>
      </c>
      <c r="AM209" s="85"/>
    </row>
    <row r="210" ht="15" customHeight="1">
      <c r="A210" t="s" s="75">
        <v>264</v>
      </c>
      <c r="B210" s="76"/>
      <c r="C210" s="77">
        <v>624958339</v>
      </c>
      <c r="D210" s="78">
        <v>0</v>
      </c>
      <c r="E210" s="77">
        <f>IF(W210=0,C210,0)</f>
        <v>624958339</v>
      </c>
      <c r="F210" s="77">
        <f>IF(W210=1,C210,0)</f>
        <v>0</v>
      </c>
      <c r="G210" s="78">
        <v>22519541</v>
      </c>
      <c r="H210" s="78">
        <v>2600830</v>
      </c>
      <c r="I210" s="78">
        <v>8433510</v>
      </c>
      <c r="J210" s="78">
        <f>G210+H210+I210</f>
        <v>33553881</v>
      </c>
      <c r="K210" s="78">
        <f>IF(W210=0,J210,0)</f>
        <v>33553881</v>
      </c>
      <c r="L210" s="77">
        <f>IF(W210=1,J210,0)</f>
        <v>0</v>
      </c>
      <c r="M210" s="78">
        <v>658512220</v>
      </c>
      <c r="N210" s="50">
        <f>J210/M210</f>
        <v>0.0509540749296953</v>
      </c>
      <c r="O210" s="79">
        <v>94.9046</v>
      </c>
      <c r="P210" s="79">
        <v>5.0954</v>
      </c>
      <c r="Q210" s="80"/>
      <c r="R210" s="81">
        <v>8.369999999999999</v>
      </c>
      <c r="S210" s="81">
        <v>8.369999999999999</v>
      </c>
      <c r="T210" s="81">
        <v>8.369999999999999</v>
      </c>
      <c r="U210" s="81">
        <v>8.369999999999999</v>
      </c>
      <c r="V210" s="82">
        <f>S210*N210+R210*(1-N210)</f>
        <v>8.369999999999999</v>
      </c>
      <c r="W210" s="83">
        <f>IF(R210=S210,0,1)</f>
        <v>0</v>
      </c>
      <c r="X210" s="84">
        <f>IF(R210&lt;14.76,C210,0)</f>
        <v>624958339</v>
      </c>
      <c r="Y210" s="84">
        <f>IF(S210&lt;14.67,J210,0)</f>
        <v>33553881</v>
      </c>
      <c r="Z210" s="83"/>
      <c r="AA210" s="85">
        <f>R210*C210/1000</f>
        <v>5230901.29743</v>
      </c>
      <c r="AB210" s="83"/>
      <c r="AC210" s="85">
        <f>S210*J210/1000</f>
        <v>280845.98397</v>
      </c>
      <c r="AD210" s="83"/>
      <c r="AE210" s="86">
        <f>E210*R210/1000</f>
        <v>5230901.29743</v>
      </c>
      <c r="AF210" s="83"/>
      <c r="AG210" s="83">
        <f>F210*R210/1000</f>
        <v>0</v>
      </c>
      <c r="AH210" s="83"/>
      <c r="AI210" s="83"/>
      <c r="AJ210" s="85">
        <f>S210*K210/1000</f>
        <v>280845.98397</v>
      </c>
      <c r="AK210" s="85"/>
      <c r="AL210" s="85">
        <f>S210*L210/1000</f>
        <v>0</v>
      </c>
      <c r="AM210" s="85"/>
    </row>
    <row r="211" ht="15" customHeight="1">
      <c r="A211" t="s" s="75">
        <v>265</v>
      </c>
      <c r="B211" s="76"/>
      <c r="C211" s="77">
        <v>148519165</v>
      </c>
      <c r="D211" s="78">
        <v>0</v>
      </c>
      <c r="E211" s="77">
        <f>IF(W211=0,C211,0)</f>
        <v>148519165</v>
      </c>
      <c r="F211" s="77">
        <f>IF(W211=1,C211,0)</f>
        <v>0</v>
      </c>
      <c r="G211" s="78">
        <v>1791471</v>
      </c>
      <c r="H211" s="78">
        <v>968900</v>
      </c>
      <c r="I211" s="78">
        <v>10390519</v>
      </c>
      <c r="J211" s="78">
        <f>G211+H211+I211</f>
        <v>13150890</v>
      </c>
      <c r="K211" s="78">
        <f>IF(W211=0,J211,0)</f>
        <v>13150890</v>
      </c>
      <c r="L211" s="77">
        <f>IF(W211=1,J211,0)</f>
        <v>0</v>
      </c>
      <c r="M211" s="78">
        <v>161670055</v>
      </c>
      <c r="N211" s="50">
        <f>J211/M211</f>
        <v>0.0813440064704623</v>
      </c>
      <c r="O211" s="79">
        <v>91.8656</v>
      </c>
      <c r="P211" s="79">
        <v>8.134399999999999</v>
      </c>
      <c r="Q211" s="80"/>
      <c r="R211" s="81">
        <v>15.35</v>
      </c>
      <c r="S211" s="81">
        <v>15.35</v>
      </c>
      <c r="T211" s="81">
        <v>15.35</v>
      </c>
      <c r="U211" s="81">
        <v>15.35</v>
      </c>
      <c r="V211" s="82">
        <f>S211*N211+R211*(1-N211)</f>
        <v>15.35</v>
      </c>
      <c r="W211" s="83">
        <f>IF(R211=S211,0,1)</f>
        <v>0</v>
      </c>
      <c r="X211" s="84">
        <f>IF(R211&lt;14.76,C211,0)</f>
        <v>0</v>
      </c>
      <c r="Y211" s="84">
        <f>IF(S211&lt;14.67,J211,0)</f>
        <v>0</v>
      </c>
      <c r="Z211" s="83"/>
      <c r="AA211" s="85">
        <f>R211*C211/1000</f>
        <v>2279769.18275</v>
      </c>
      <c r="AB211" s="83"/>
      <c r="AC211" s="85">
        <f>S211*J211/1000</f>
        <v>201866.1615</v>
      </c>
      <c r="AD211" s="83"/>
      <c r="AE211" s="86">
        <f>E211*R211/1000</f>
        <v>2279769.18275</v>
      </c>
      <c r="AF211" s="83"/>
      <c r="AG211" s="83">
        <f>F211*R211/1000</f>
        <v>0</v>
      </c>
      <c r="AH211" s="83"/>
      <c r="AI211" s="83"/>
      <c r="AJ211" s="85">
        <f>S211*K211/1000</f>
        <v>201866.1615</v>
      </c>
      <c r="AK211" s="85"/>
      <c r="AL211" s="85">
        <f>S211*L211/1000</f>
        <v>0</v>
      </c>
      <c r="AM211" s="85"/>
    </row>
    <row r="212" ht="15" customHeight="1">
      <c r="A212" t="s" s="75">
        <v>266</v>
      </c>
      <c r="B212" s="76"/>
      <c r="C212" s="77">
        <v>2119375719</v>
      </c>
      <c r="D212" s="78">
        <v>0</v>
      </c>
      <c r="E212" s="77">
        <f>IF(W212=0,C212,0)</f>
        <v>2119375719</v>
      </c>
      <c r="F212" s="77">
        <f>IF(W212=1,C212,0)</f>
        <v>0</v>
      </c>
      <c r="G212" s="78">
        <v>55093523</v>
      </c>
      <c r="H212" s="78">
        <v>3863600</v>
      </c>
      <c r="I212" s="78">
        <v>38602405</v>
      </c>
      <c r="J212" s="78">
        <f>G212+H212+I212</f>
        <v>97559528</v>
      </c>
      <c r="K212" s="78">
        <f>IF(W212=0,J212,0)</f>
        <v>97559528</v>
      </c>
      <c r="L212" s="77">
        <f>IF(W212=1,J212,0)</f>
        <v>0</v>
      </c>
      <c r="M212" s="78">
        <v>2216935247</v>
      </c>
      <c r="N212" s="50">
        <f>J212/M212</f>
        <v>0.0440064851384448</v>
      </c>
      <c r="O212" s="79">
        <v>95.5994</v>
      </c>
      <c r="P212" s="79">
        <v>4.4006</v>
      </c>
      <c r="Q212" s="80"/>
      <c r="R212" s="81">
        <v>8.67</v>
      </c>
      <c r="S212" s="81">
        <v>8.67</v>
      </c>
      <c r="T212" s="81">
        <v>8.67</v>
      </c>
      <c r="U212" s="81">
        <v>8.67</v>
      </c>
      <c r="V212" s="82">
        <f>S212*N212+R212*(1-N212)</f>
        <v>8.67</v>
      </c>
      <c r="W212" s="83">
        <f>IF(R212=S212,0,1)</f>
        <v>0</v>
      </c>
      <c r="X212" s="84">
        <f>IF(R212&lt;14.76,C212,0)</f>
        <v>2119375719</v>
      </c>
      <c r="Y212" s="84">
        <f>IF(S212&lt;14.67,J212,0)</f>
        <v>97559528</v>
      </c>
      <c r="Z212" s="83"/>
      <c r="AA212" s="85">
        <f>R212*C212/1000</f>
        <v>18374987.48373</v>
      </c>
      <c r="AB212" s="83"/>
      <c r="AC212" s="85">
        <f>S212*J212/1000</f>
        <v>845841.10776</v>
      </c>
      <c r="AD212" s="83"/>
      <c r="AE212" s="86">
        <f>E212*R212/1000</f>
        <v>18374987.48373</v>
      </c>
      <c r="AF212" s="83"/>
      <c r="AG212" s="83">
        <f>F212*R212/1000</f>
        <v>0</v>
      </c>
      <c r="AH212" s="83"/>
      <c r="AI212" s="83"/>
      <c r="AJ212" s="85">
        <f>S212*K212/1000</f>
        <v>845841.10776</v>
      </c>
      <c r="AK212" s="85"/>
      <c r="AL212" s="85">
        <f>S212*L212/1000</f>
        <v>0</v>
      </c>
      <c r="AM212" s="85"/>
    </row>
    <row r="213" ht="15" customHeight="1">
      <c r="A213" t="s" s="75">
        <v>267</v>
      </c>
      <c r="B213" s="76"/>
      <c r="C213" s="77">
        <v>5459918769</v>
      </c>
      <c r="D213" s="78">
        <v>274300</v>
      </c>
      <c r="E213" s="77">
        <f>IF(W213=0,C213,0)</f>
        <v>5459918769</v>
      </c>
      <c r="F213" s="77">
        <f>IF(W213=1,C213,0)</f>
        <v>0</v>
      </c>
      <c r="G213" s="78">
        <v>363260831</v>
      </c>
      <c r="H213" s="78">
        <v>223592200</v>
      </c>
      <c r="I213" s="78">
        <v>68709768</v>
      </c>
      <c r="J213" s="78">
        <f>G213+H213+I213</f>
        <v>655562799</v>
      </c>
      <c r="K213" s="78">
        <f>IF(W213=0,J213,0)</f>
        <v>655562799</v>
      </c>
      <c r="L213" s="77">
        <f>IF(W213=1,J213,0)</f>
        <v>0</v>
      </c>
      <c r="M213" s="78">
        <v>6115755868</v>
      </c>
      <c r="N213" s="50">
        <f>J213/M213</f>
        <v>0.10719244082815</v>
      </c>
      <c r="O213" s="79">
        <v>89.2808</v>
      </c>
      <c r="P213" s="79">
        <v>10.7192</v>
      </c>
      <c r="Q213" s="80"/>
      <c r="R213" s="81">
        <v>10.74</v>
      </c>
      <c r="S213" s="81">
        <v>10.74</v>
      </c>
      <c r="T213" s="81">
        <v>10.74</v>
      </c>
      <c r="U213" s="81">
        <v>10.74</v>
      </c>
      <c r="V213" s="82">
        <f>S213*N213+R213*(1-N213)</f>
        <v>10.74</v>
      </c>
      <c r="W213" s="83">
        <f>IF(R213=S213,0,1)</f>
        <v>0</v>
      </c>
      <c r="X213" s="84">
        <f>IF(R213&lt;14.76,C213,0)</f>
        <v>5459918769</v>
      </c>
      <c r="Y213" s="84">
        <f>IF(S213&lt;14.67,J213,0)</f>
        <v>655562799</v>
      </c>
      <c r="Z213" s="83"/>
      <c r="AA213" s="85">
        <f>R213*C213/1000</f>
        <v>58639527.57906</v>
      </c>
      <c r="AB213" s="83"/>
      <c r="AC213" s="85">
        <f>S213*J213/1000</f>
        <v>7040744.46126</v>
      </c>
      <c r="AD213" s="83"/>
      <c r="AE213" s="86">
        <f>E213*R213/1000</f>
        <v>58639527.57906</v>
      </c>
      <c r="AF213" s="83"/>
      <c r="AG213" s="83">
        <f>F213*R213/1000</f>
        <v>0</v>
      </c>
      <c r="AH213" s="83"/>
      <c r="AI213" s="83"/>
      <c r="AJ213" s="85">
        <f>S213*K213/1000</f>
        <v>7040744.46126</v>
      </c>
      <c r="AK213" s="85"/>
      <c r="AL213" s="85">
        <f>S213*L213/1000</f>
        <v>0</v>
      </c>
      <c r="AM213" s="85"/>
    </row>
    <row r="214" ht="15" customHeight="1">
      <c r="A214" t="s" s="75">
        <v>268</v>
      </c>
      <c r="B214" s="76"/>
      <c r="C214" s="77">
        <v>33729173360</v>
      </c>
      <c r="D214" s="78">
        <v>0</v>
      </c>
      <c r="E214" s="77">
        <f>IF(W214=0,C214,0)</f>
        <v>0</v>
      </c>
      <c r="F214" s="77">
        <f>IF(W214=1,C214,0)</f>
        <v>33729173360</v>
      </c>
      <c r="G214" s="78">
        <v>2653977440</v>
      </c>
      <c r="H214" s="78">
        <v>215141400</v>
      </c>
      <c r="I214" s="78">
        <v>504991200</v>
      </c>
      <c r="J214" s="78">
        <f>G214+H214+I214</f>
        <v>3374110040</v>
      </c>
      <c r="K214" s="78">
        <f>IF(W214=0,J214,0)</f>
        <v>0</v>
      </c>
      <c r="L214" s="77">
        <f>IF(W214=1,J214,0)</f>
        <v>3374110040</v>
      </c>
      <c r="M214" s="78">
        <v>37103283400</v>
      </c>
      <c r="N214" s="50">
        <f>J214/M214</f>
        <v>0.0909383141007946</v>
      </c>
      <c r="O214" s="79">
        <v>90.9062</v>
      </c>
      <c r="P214" s="79">
        <v>9.0938</v>
      </c>
      <c r="Q214" s="80"/>
      <c r="R214" s="81">
        <v>10.18</v>
      </c>
      <c r="S214" s="81">
        <v>19.07</v>
      </c>
      <c r="T214" s="81">
        <v>19.07</v>
      </c>
      <c r="U214" s="81">
        <v>19.07</v>
      </c>
      <c r="V214" s="82">
        <f>S214*N214+R214*(1-N214)</f>
        <v>10.9884416123561</v>
      </c>
      <c r="W214" s="83">
        <f>IF(R214=S214,0,1)</f>
        <v>1</v>
      </c>
      <c r="X214" s="84">
        <f>IF(R214&lt;14.76,C214,0)</f>
        <v>33729173360</v>
      </c>
      <c r="Y214" s="84">
        <f>IF(S214&lt;14.67,J214,0)</f>
        <v>0</v>
      </c>
      <c r="Z214" s="83"/>
      <c r="AA214" s="85">
        <f>R214*C214/1000</f>
        <v>343362984.8048</v>
      </c>
      <c r="AB214" s="83"/>
      <c r="AC214" s="85">
        <f>S214*J214/1000</f>
        <v>64344278.4628</v>
      </c>
      <c r="AD214" s="83"/>
      <c r="AE214" s="86">
        <f>E214*R214/1000</f>
        <v>0</v>
      </c>
      <c r="AF214" s="83"/>
      <c r="AG214" s="83">
        <f>F214*R214/1000</f>
        <v>343362984.8048</v>
      </c>
      <c r="AH214" s="83"/>
      <c r="AI214" s="83"/>
      <c r="AJ214" s="85">
        <f>S214*K214/1000</f>
        <v>0</v>
      </c>
      <c r="AK214" s="85"/>
      <c r="AL214" s="85">
        <f>S214*L214/1000</f>
        <v>64344278.4628</v>
      </c>
      <c r="AM214" s="85"/>
    </row>
    <row r="215" ht="15" customHeight="1">
      <c r="A215" t="s" s="75">
        <v>269</v>
      </c>
      <c r="B215" s="76"/>
      <c r="C215" s="77">
        <v>2202357021</v>
      </c>
      <c r="D215" s="78">
        <v>851000</v>
      </c>
      <c r="E215" s="77">
        <f>IF(W215=0,C215,0)</f>
        <v>2202357021</v>
      </c>
      <c r="F215" s="77">
        <f>IF(W215=1,C215,0)</f>
        <v>0</v>
      </c>
      <c r="G215" s="78">
        <v>87275457</v>
      </c>
      <c r="H215" s="78">
        <v>22637800</v>
      </c>
      <c r="I215" s="78">
        <v>53139510</v>
      </c>
      <c r="J215" s="78">
        <f>G215+H215+I215</f>
        <v>163052767</v>
      </c>
      <c r="K215" s="78">
        <f>IF(W215=0,J215,0)</f>
        <v>163052767</v>
      </c>
      <c r="L215" s="77">
        <f>IF(W215=1,J215,0)</f>
        <v>0</v>
      </c>
      <c r="M215" s="78">
        <v>2366260788</v>
      </c>
      <c r="N215" s="50">
        <f>J215/M215</f>
        <v>0.0689073528272489</v>
      </c>
      <c r="O215" s="79">
        <v>93.1093</v>
      </c>
      <c r="P215" s="79">
        <v>6.8907</v>
      </c>
      <c r="Q215" s="80"/>
      <c r="R215" s="81">
        <v>16.41</v>
      </c>
      <c r="S215" s="81">
        <v>16.41</v>
      </c>
      <c r="T215" s="81">
        <v>16.41</v>
      </c>
      <c r="U215" s="81">
        <v>16.41</v>
      </c>
      <c r="V215" s="82">
        <f>S215*N215+R215*(1-N215)</f>
        <v>16.41</v>
      </c>
      <c r="W215" s="83">
        <f>IF(R215=S215,0,1)</f>
        <v>0</v>
      </c>
      <c r="X215" s="84">
        <f>IF(R215&lt;14.76,C215,0)</f>
        <v>0</v>
      </c>
      <c r="Y215" s="84">
        <f>IF(S215&lt;14.67,J215,0)</f>
        <v>0</v>
      </c>
      <c r="Z215" s="83"/>
      <c r="AA215" s="85">
        <f>R215*C215/1000</f>
        <v>36140678.71461</v>
      </c>
      <c r="AB215" s="83"/>
      <c r="AC215" s="85">
        <f>S215*J215/1000</f>
        <v>2675695.90647</v>
      </c>
      <c r="AD215" s="83"/>
      <c r="AE215" s="86">
        <f>E215*R215/1000</f>
        <v>36140678.71461</v>
      </c>
      <c r="AF215" s="83"/>
      <c r="AG215" s="83">
        <f>F215*R215/1000</f>
        <v>0</v>
      </c>
      <c r="AH215" s="83"/>
      <c r="AI215" s="83"/>
      <c r="AJ215" s="85">
        <f>S215*K215/1000</f>
        <v>2675695.90647</v>
      </c>
      <c r="AK215" s="85"/>
      <c r="AL215" s="85">
        <f>S215*L215/1000</f>
        <v>0</v>
      </c>
      <c r="AM215" s="85"/>
    </row>
    <row r="216" ht="15" customHeight="1">
      <c r="A216" t="s" s="75">
        <v>270</v>
      </c>
      <c r="B216" s="76"/>
      <c r="C216" s="77">
        <v>743224822</v>
      </c>
      <c r="D216" s="78">
        <v>0</v>
      </c>
      <c r="E216" s="77">
        <f>IF(W216=0,C216,0)</f>
        <v>0</v>
      </c>
      <c r="F216" s="77">
        <f>IF(W216=1,C216,0)</f>
        <v>743224822</v>
      </c>
      <c r="G216" s="78">
        <v>118074712</v>
      </c>
      <c r="H216" s="78">
        <v>24634100</v>
      </c>
      <c r="I216" s="78">
        <v>58805380</v>
      </c>
      <c r="J216" s="78">
        <f>G216+H216+I216</f>
        <v>201514192</v>
      </c>
      <c r="K216" s="78">
        <f>IF(W216=0,J216,0)</f>
        <v>0</v>
      </c>
      <c r="L216" s="77">
        <f>IF(W216=1,J216,0)</f>
        <v>201514192</v>
      </c>
      <c r="M216" s="78">
        <v>944739014</v>
      </c>
      <c r="N216" s="50">
        <f>J216/M216</f>
        <v>0.213301439883163</v>
      </c>
      <c r="O216" s="79">
        <v>78.6699</v>
      </c>
      <c r="P216" s="79">
        <v>21.3301</v>
      </c>
      <c r="Q216" s="80"/>
      <c r="R216" s="81">
        <v>17.67</v>
      </c>
      <c r="S216" s="81">
        <v>37.6</v>
      </c>
      <c r="T216" s="81">
        <v>37.6</v>
      </c>
      <c r="U216" s="81">
        <v>37.6</v>
      </c>
      <c r="V216" s="82">
        <f>S216*N216+R216*(1-N216)</f>
        <v>21.9210976968714</v>
      </c>
      <c r="W216" s="83">
        <f>IF(R216=S216,0,1)</f>
        <v>1</v>
      </c>
      <c r="X216" s="84">
        <f>IF(R216&lt;14.76,C216,0)</f>
        <v>0</v>
      </c>
      <c r="Y216" s="84">
        <f>IF(S216&lt;14.67,J216,0)</f>
        <v>0</v>
      </c>
      <c r="Z216" s="83"/>
      <c r="AA216" s="85">
        <f>R216*C216/1000</f>
        <v>13132782.60474</v>
      </c>
      <c r="AB216" s="83"/>
      <c r="AC216" s="85">
        <f>S216*J216/1000</f>
        <v>7576933.6192</v>
      </c>
      <c r="AD216" s="83"/>
      <c r="AE216" s="86">
        <f>E216*R216/1000</f>
        <v>0</v>
      </c>
      <c r="AF216" s="83"/>
      <c r="AG216" s="83">
        <f>F216*R216/1000</f>
        <v>13132782.60474</v>
      </c>
      <c r="AH216" s="83"/>
      <c r="AI216" s="83"/>
      <c r="AJ216" s="85">
        <f>S216*K216/1000</f>
        <v>0</v>
      </c>
      <c r="AK216" s="85"/>
      <c r="AL216" s="85">
        <f>S216*L216/1000</f>
        <v>7576933.6192</v>
      </c>
      <c r="AM216" s="85"/>
    </row>
    <row r="217" ht="15" customHeight="1">
      <c r="A217" t="s" s="75">
        <v>271</v>
      </c>
      <c r="B217" s="76"/>
      <c r="C217" s="77">
        <v>5869014095</v>
      </c>
      <c r="D217" s="78">
        <v>0</v>
      </c>
      <c r="E217" s="77">
        <f>IF(W217=0,C217,0)</f>
        <v>0</v>
      </c>
      <c r="F217" s="77">
        <f>IF(W217=1,C217,0)</f>
        <v>5869014095</v>
      </c>
      <c r="G217" s="78">
        <v>433501245</v>
      </c>
      <c r="H217" s="78">
        <v>536025812</v>
      </c>
      <c r="I217" s="78">
        <v>183198490</v>
      </c>
      <c r="J217" s="78">
        <f>G217+H217+I217</f>
        <v>1152725547</v>
      </c>
      <c r="K217" s="78">
        <f>IF(W217=0,J217,0)</f>
        <v>0</v>
      </c>
      <c r="L217" s="77">
        <f>IF(W217=1,J217,0)</f>
        <v>1152725547</v>
      </c>
      <c r="M217" s="78">
        <v>7021739642</v>
      </c>
      <c r="N217" s="50">
        <f>J217/M217</f>
        <v>0.164165236219392</v>
      </c>
      <c r="O217" s="79">
        <v>83.5835</v>
      </c>
      <c r="P217" s="79">
        <v>16.4165</v>
      </c>
      <c r="Q217" s="80"/>
      <c r="R217" s="81">
        <v>12.24</v>
      </c>
      <c r="S217" s="81">
        <v>17.25</v>
      </c>
      <c r="T217" s="81">
        <v>17.25</v>
      </c>
      <c r="U217" s="81">
        <v>17.25</v>
      </c>
      <c r="V217" s="82">
        <f>S217*N217+R217*(1-N217)</f>
        <v>13.0624678334592</v>
      </c>
      <c r="W217" s="83">
        <f>IF(R217=S217,0,1)</f>
        <v>1</v>
      </c>
      <c r="X217" s="84">
        <f>IF(R217&lt;14.76,C217,0)</f>
        <v>5869014095</v>
      </c>
      <c r="Y217" s="84">
        <f>IF(S217&lt;14.67,J217,0)</f>
        <v>0</v>
      </c>
      <c r="Z217" s="83"/>
      <c r="AA217" s="85">
        <f>R217*C217/1000</f>
        <v>71836732.5228</v>
      </c>
      <c r="AB217" s="83"/>
      <c r="AC217" s="85">
        <f>S217*J217/1000</f>
        <v>19884515.68575</v>
      </c>
      <c r="AD217" s="83"/>
      <c r="AE217" s="86">
        <f>E217*R217/1000</f>
        <v>0</v>
      </c>
      <c r="AF217" s="83"/>
      <c r="AG217" s="83">
        <f>F217*R217/1000</f>
        <v>71836732.5228</v>
      </c>
      <c r="AH217" s="83"/>
      <c r="AI217" s="83"/>
      <c r="AJ217" s="85">
        <f>S217*K217/1000</f>
        <v>0</v>
      </c>
      <c r="AK217" s="85"/>
      <c r="AL217" s="85">
        <f>S217*L217/1000</f>
        <v>19884515.68575</v>
      </c>
      <c r="AM217" s="85"/>
    </row>
    <row r="218" ht="15" customHeight="1">
      <c r="A218" t="s" s="75">
        <v>272</v>
      </c>
      <c r="B218" s="76"/>
      <c r="C218" s="77">
        <v>4363544846</v>
      </c>
      <c r="D218" s="78">
        <v>0</v>
      </c>
      <c r="E218" s="77">
        <f>IF(W218=0,C218,0)</f>
        <v>0</v>
      </c>
      <c r="F218" s="77">
        <f>IF(W218=1,C218,0)</f>
        <v>4363544846</v>
      </c>
      <c r="G218" s="78">
        <v>577015154</v>
      </c>
      <c r="H218" s="78">
        <v>118854700</v>
      </c>
      <c r="I218" s="78">
        <v>91117360</v>
      </c>
      <c r="J218" s="78">
        <f>G218+H218+I218</f>
        <v>786987214</v>
      </c>
      <c r="K218" s="78">
        <f>IF(W218=0,J218,0)</f>
        <v>0</v>
      </c>
      <c r="L218" s="77">
        <f>IF(W218=1,J218,0)</f>
        <v>786987214</v>
      </c>
      <c r="M218" s="78">
        <v>5150532060</v>
      </c>
      <c r="N218" s="50">
        <f>J218/M218</f>
        <v>0.152797265376113</v>
      </c>
      <c r="O218" s="79">
        <v>84.72029999999999</v>
      </c>
      <c r="P218" s="79">
        <v>15.2797</v>
      </c>
      <c r="Q218" s="80"/>
      <c r="R218" s="81">
        <v>12.79</v>
      </c>
      <c r="S218" s="81">
        <v>15.48</v>
      </c>
      <c r="T218" s="81">
        <v>15.48</v>
      </c>
      <c r="U218" s="81">
        <v>15.44</v>
      </c>
      <c r="V218" s="82">
        <f>S218*N218+R218*(1-N218)</f>
        <v>13.2010246438617</v>
      </c>
      <c r="W218" s="83">
        <f>IF(R218=S218,0,1)</f>
        <v>1</v>
      </c>
      <c r="X218" s="84">
        <f>IF(R218&lt;14.76,C218,0)</f>
        <v>4363544846</v>
      </c>
      <c r="Y218" s="84">
        <f>IF(S218&lt;14.67,J218,0)</f>
        <v>0</v>
      </c>
      <c r="Z218" s="83"/>
      <c r="AA218" s="85">
        <f>R218*C218/1000</f>
        <v>55809738.58034</v>
      </c>
      <c r="AB218" s="83"/>
      <c r="AC218" s="85">
        <f>S218*J218/1000</f>
        <v>12182562.07272</v>
      </c>
      <c r="AD218" s="83"/>
      <c r="AE218" s="86">
        <f>E218*R218/1000</f>
        <v>0</v>
      </c>
      <c r="AF218" s="83"/>
      <c r="AG218" s="83">
        <f>F218*R218/1000</f>
        <v>55809738.58034</v>
      </c>
      <c r="AH218" s="83"/>
      <c r="AI218" s="83"/>
      <c r="AJ218" s="85">
        <f>S218*K218/1000</f>
        <v>0</v>
      </c>
      <c r="AK218" s="85"/>
      <c r="AL218" s="85">
        <f>S218*L218/1000</f>
        <v>12182562.07272</v>
      </c>
      <c r="AM218" s="85"/>
    </row>
    <row r="219" ht="15" customHeight="1">
      <c r="A219" t="s" s="75">
        <v>273</v>
      </c>
      <c r="B219" s="76"/>
      <c r="C219" s="77">
        <v>523092350</v>
      </c>
      <c r="D219" s="78">
        <v>0</v>
      </c>
      <c r="E219" s="77">
        <f>IF(W219=0,C219,0)</f>
        <v>523092350</v>
      </c>
      <c r="F219" s="77">
        <f>IF(W219=1,C219,0)</f>
        <v>0</v>
      </c>
      <c r="G219" s="78">
        <v>17781118</v>
      </c>
      <c r="H219" s="78">
        <v>14900032</v>
      </c>
      <c r="I219" s="78">
        <v>39158944</v>
      </c>
      <c r="J219" s="78">
        <f>G219+H219+I219</f>
        <v>71840094</v>
      </c>
      <c r="K219" s="78">
        <f>IF(W219=0,J219,0)</f>
        <v>71840094</v>
      </c>
      <c r="L219" s="77">
        <f>IF(W219=1,J219,0)</f>
        <v>0</v>
      </c>
      <c r="M219" s="78">
        <v>594932444</v>
      </c>
      <c r="N219" s="50">
        <f>J219/M219</f>
        <v>0.120753364057584</v>
      </c>
      <c r="O219" s="79">
        <v>87.9247</v>
      </c>
      <c r="P219" s="79">
        <v>12.0753</v>
      </c>
      <c r="Q219" s="80"/>
      <c r="R219" s="81">
        <v>13.36</v>
      </c>
      <c r="S219" s="81">
        <v>13.36</v>
      </c>
      <c r="T219" s="81">
        <v>13.36</v>
      </c>
      <c r="U219" s="81">
        <v>13.36</v>
      </c>
      <c r="V219" s="82">
        <f>S219*N219+R219*(1-N219)</f>
        <v>13.36</v>
      </c>
      <c r="W219" s="83">
        <f>IF(R219=S219,0,1)</f>
        <v>0</v>
      </c>
      <c r="X219" s="84">
        <f>IF(R219&lt;14.76,C219,0)</f>
        <v>523092350</v>
      </c>
      <c r="Y219" s="84">
        <f>IF(S219&lt;14.67,J219,0)</f>
        <v>71840094</v>
      </c>
      <c r="Z219" s="83"/>
      <c r="AA219" s="85">
        <f>R219*C219/1000</f>
        <v>6988513.796</v>
      </c>
      <c r="AB219" s="83"/>
      <c r="AC219" s="85">
        <f>S219*J219/1000</f>
        <v>959783.65584</v>
      </c>
      <c r="AD219" s="83"/>
      <c r="AE219" s="86">
        <f>E219*R219/1000</f>
        <v>6988513.796</v>
      </c>
      <c r="AF219" s="83"/>
      <c r="AG219" s="83">
        <f>F219*R219/1000</f>
        <v>0</v>
      </c>
      <c r="AH219" s="83"/>
      <c r="AI219" s="83"/>
      <c r="AJ219" s="85">
        <f>S219*K219/1000</f>
        <v>959783.65584</v>
      </c>
      <c r="AK219" s="85"/>
      <c r="AL219" s="85">
        <f>S219*L219/1000</f>
        <v>0</v>
      </c>
      <c r="AM219" s="85"/>
    </row>
    <row r="220" ht="15" customHeight="1">
      <c r="A220" t="s" s="75">
        <v>274</v>
      </c>
      <c r="B220" s="76"/>
      <c r="C220" s="77">
        <v>3750844201</v>
      </c>
      <c r="D220" s="78">
        <v>0</v>
      </c>
      <c r="E220" s="77">
        <f>IF(W220=0,C220,0)</f>
        <v>3750844201</v>
      </c>
      <c r="F220" s="77">
        <f>IF(W220=1,C220,0)</f>
        <v>0</v>
      </c>
      <c r="G220" s="78">
        <v>258398445</v>
      </c>
      <c r="H220" s="78">
        <v>168289000</v>
      </c>
      <c r="I220" s="78">
        <v>70581430</v>
      </c>
      <c r="J220" s="78">
        <f>G220+H220+I220</f>
        <v>497268875</v>
      </c>
      <c r="K220" s="78">
        <f>IF(W220=0,J220,0)</f>
        <v>497268875</v>
      </c>
      <c r="L220" s="77">
        <f>IF(W220=1,J220,0)</f>
        <v>0</v>
      </c>
      <c r="M220" s="78">
        <v>4248113076</v>
      </c>
      <c r="N220" s="50">
        <f>J220/M220</f>
        <v>0.117056412130212</v>
      </c>
      <c r="O220" s="79">
        <v>88.2944</v>
      </c>
      <c r="P220" s="79">
        <v>11.7056</v>
      </c>
      <c r="Q220" s="80"/>
      <c r="R220" s="81">
        <v>13.99</v>
      </c>
      <c r="S220" s="81">
        <v>13.99</v>
      </c>
      <c r="T220" s="81">
        <v>13.99</v>
      </c>
      <c r="U220" s="81">
        <v>13.99</v>
      </c>
      <c r="V220" s="82">
        <f>S220*N220+R220*(1-N220)</f>
        <v>13.99</v>
      </c>
      <c r="W220" s="83">
        <f>IF(R220=S220,0,1)</f>
        <v>0</v>
      </c>
      <c r="X220" s="84">
        <f>IF(R220&lt;14.76,C220,0)</f>
        <v>3750844201</v>
      </c>
      <c r="Y220" s="84">
        <f>IF(S220&lt;14.67,J220,0)</f>
        <v>497268875</v>
      </c>
      <c r="Z220" s="83"/>
      <c r="AA220" s="85">
        <f>R220*C220/1000</f>
        <v>52474310.37199</v>
      </c>
      <c r="AB220" s="83"/>
      <c r="AC220" s="85">
        <f>S220*J220/1000</f>
        <v>6956791.56125</v>
      </c>
      <c r="AD220" s="83"/>
      <c r="AE220" s="86">
        <f>E220*R220/1000</f>
        <v>52474310.37199</v>
      </c>
      <c r="AF220" s="83"/>
      <c r="AG220" s="83">
        <f>F220*R220/1000</f>
        <v>0</v>
      </c>
      <c r="AH220" s="83"/>
      <c r="AI220" s="83"/>
      <c r="AJ220" s="85">
        <f>S220*K220/1000</f>
        <v>6956791.56125</v>
      </c>
      <c r="AK220" s="85"/>
      <c r="AL220" s="85">
        <f>S220*L220/1000</f>
        <v>0</v>
      </c>
      <c r="AM220" s="85"/>
    </row>
    <row r="221" ht="15" customHeight="1">
      <c r="A221" t="s" s="75">
        <v>275</v>
      </c>
      <c r="B221" s="76"/>
      <c r="C221" s="77">
        <v>3765181941</v>
      </c>
      <c r="D221" s="78">
        <v>0</v>
      </c>
      <c r="E221" s="77">
        <f>IF(W221=0,C221,0)</f>
        <v>3765181941</v>
      </c>
      <c r="F221" s="77">
        <f>IF(W221=1,C221,0)</f>
        <v>0</v>
      </c>
      <c r="G221" s="78">
        <v>562526846</v>
      </c>
      <c r="H221" s="78">
        <v>123771498</v>
      </c>
      <c r="I221" s="78">
        <v>115619100</v>
      </c>
      <c r="J221" s="78">
        <f>G221+H221+I221</f>
        <v>801917444</v>
      </c>
      <c r="K221" s="78">
        <f>IF(W221=0,J221,0)</f>
        <v>801917444</v>
      </c>
      <c r="L221" s="77">
        <f>IF(W221=1,J221,0)</f>
        <v>0</v>
      </c>
      <c r="M221" s="78">
        <v>4567099385</v>
      </c>
      <c r="N221" s="50">
        <f>J221/M221</f>
        <v>0.175585722227501</v>
      </c>
      <c r="O221" s="79">
        <v>82.4414</v>
      </c>
      <c r="P221" s="79">
        <v>17.5586</v>
      </c>
      <c r="Q221" s="80"/>
      <c r="R221" s="81">
        <v>15.84</v>
      </c>
      <c r="S221" s="81">
        <v>15.84</v>
      </c>
      <c r="T221" s="81">
        <v>15.84</v>
      </c>
      <c r="U221" s="81">
        <v>15.84</v>
      </c>
      <c r="V221" s="82">
        <f>S221*N221+R221*(1-N221)</f>
        <v>15.84</v>
      </c>
      <c r="W221" s="83">
        <f>IF(R221=S221,0,1)</f>
        <v>0</v>
      </c>
      <c r="X221" s="84">
        <f>IF(R221&lt;14.76,C221,0)</f>
        <v>0</v>
      </c>
      <c r="Y221" s="84">
        <f>IF(S221&lt;14.67,J221,0)</f>
        <v>0</v>
      </c>
      <c r="Z221" s="83"/>
      <c r="AA221" s="85">
        <f>R221*C221/1000</f>
        <v>59640481.94544</v>
      </c>
      <c r="AB221" s="83"/>
      <c r="AC221" s="85">
        <f>S221*J221/1000</f>
        <v>12702372.31296</v>
      </c>
      <c r="AD221" s="83"/>
      <c r="AE221" s="86">
        <f>E221*R221/1000</f>
        <v>59640481.94544</v>
      </c>
      <c r="AF221" s="83"/>
      <c r="AG221" s="83">
        <f>F221*R221/1000</f>
        <v>0</v>
      </c>
      <c r="AH221" s="83"/>
      <c r="AI221" s="83"/>
      <c r="AJ221" s="85">
        <f>S221*K221/1000</f>
        <v>12702372.31296</v>
      </c>
      <c r="AK221" s="85"/>
      <c r="AL221" s="85">
        <f>S221*L221/1000</f>
        <v>0</v>
      </c>
      <c r="AM221" s="85"/>
    </row>
    <row r="222" ht="15" customHeight="1">
      <c r="A222" t="s" s="75">
        <v>276</v>
      </c>
      <c r="B222" s="76"/>
      <c r="C222" s="77">
        <v>2880725430</v>
      </c>
      <c r="D222" s="78">
        <v>0</v>
      </c>
      <c r="E222" s="77">
        <f>IF(W222=0,C222,0)</f>
        <v>2880725430</v>
      </c>
      <c r="F222" s="77">
        <f>IF(W222=1,C222,0)</f>
        <v>0</v>
      </c>
      <c r="G222" s="78">
        <v>393427410</v>
      </c>
      <c r="H222" s="78">
        <v>498684179</v>
      </c>
      <c r="I222" s="78">
        <v>115406940</v>
      </c>
      <c r="J222" s="78">
        <f>G222+H222+I222</f>
        <v>1007518529</v>
      </c>
      <c r="K222" s="78">
        <f>IF(W222=0,J222,0)</f>
        <v>1007518529</v>
      </c>
      <c r="L222" s="77">
        <f>IF(W222=1,J222,0)</f>
        <v>0</v>
      </c>
      <c r="M222" s="78">
        <v>3888243959</v>
      </c>
      <c r="N222" s="50">
        <f>J222/M222</f>
        <v>0.25911916526429</v>
      </c>
      <c r="O222" s="79">
        <v>74.0881</v>
      </c>
      <c r="P222" s="79">
        <v>25.9119</v>
      </c>
      <c r="Q222" s="80"/>
      <c r="R222" s="81">
        <v>14.79</v>
      </c>
      <c r="S222" s="81">
        <v>14.79</v>
      </c>
      <c r="T222" s="81">
        <v>14.79</v>
      </c>
      <c r="U222" s="81">
        <v>14.79</v>
      </c>
      <c r="V222" s="82">
        <f>S222*N222+R222*(1-N222)</f>
        <v>14.79</v>
      </c>
      <c r="W222" s="83">
        <f>IF(R222=S222,0,1)</f>
        <v>0</v>
      </c>
      <c r="X222" s="84">
        <f>IF(R222&lt;14.76,C222,0)</f>
        <v>0</v>
      </c>
      <c r="Y222" s="84">
        <f>IF(S222&lt;14.67,J222,0)</f>
        <v>0</v>
      </c>
      <c r="Z222" s="83"/>
      <c r="AA222" s="85">
        <f>R222*C222/1000</f>
        <v>42605929.1097</v>
      </c>
      <c r="AB222" s="83"/>
      <c r="AC222" s="85">
        <f>S222*J222/1000</f>
        <v>14901199.04391</v>
      </c>
      <c r="AD222" s="83"/>
      <c r="AE222" s="86">
        <f>E222*R222/1000</f>
        <v>42605929.1097</v>
      </c>
      <c r="AF222" s="83"/>
      <c r="AG222" s="83">
        <f>F222*R222/1000</f>
        <v>0</v>
      </c>
      <c r="AH222" s="83"/>
      <c r="AI222" s="83"/>
      <c r="AJ222" s="85">
        <f>S222*K222/1000</f>
        <v>14901199.04391</v>
      </c>
      <c r="AK222" s="85"/>
      <c r="AL222" s="85">
        <f>S222*L222/1000</f>
        <v>0</v>
      </c>
      <c r="AM222" s="85"/>
    </row>
    <row r="223" ht="15" customHeight="1">
      <c r="A223" t="s" s="75">
        <v>277</v>
      </c>
      <c r="B223" s="76"/>
      <c r="C223" s="77">
        <v>2068298325</v>
      </c>
      <c r="D223" s="78">
        <v>0</v>
      </c>
      <c r="E223" s="77">
        <f>IF(W223=0,C223,0)</f>
        <v>2068298325</v>
      </c>
      <c r="F223" s="77">
        <f>IF(W223=1,C223,0)</f>
        <v>0</v>
      </c>
      <c r="G223" s="78">
        <v>173078825</v>
      </c>
      <c r="H223" s="78">
        <v>46185000</v>
      </c>
      <c r="I223" s="78">
        <v>77695440</v>
      </c>
      <c r="J223" s="78">
        <f>G223+H223+I223</f>
        <v>296959265</v>
      </c>
      <c r="K223" s="78">
        <f>IF(W223=0,J223,0)</f>
        <v>296959265</v>
      </c>
      <c r="L223" s="77">
        <f>IF(W223=1,J223,0)</f>
        <v>0</v>
      </c>
      <c r="M223" s="78">
        <v>2365257590</v>
      </c>
      <c r="N223" s="50">
        <f>J223/M223</f>
        <v>0.125550496595172</v>
      </c>
      <c r="O223" s="79">
        <v>87.44499999999999</v>
      </c>
      <c r="P223" s="79">
        <v>12.555</v>
      </c>
      <c r="Q223" s="80"/>
      <c r="R223" s="81">
        <v>12.96</v>
      </c>
      <c r="S223" s="81">
        <v>12.96</v>
      </c>
      <c r="T223" s="81">
        <v>12.96</v>
      </c>
      <c r="U223" s="81">
        <v>12.96</v>
      </c>
      <c r="V223" s="82">
        <f>S223*N223+R223*(1-N223)</f>
        <v>12.96</v>
      </c>
      <c r="W223" s="83">
        <f>IF(R223=S223,0,1)</f>
        <v>0</v>
      </c>
      <c r="X223" s="84">
        <f>IF(R223&lt;14.76,C223,0)</f>
        <v>2068298325</v>
      </c>
      <c r="Y223" s="84">
        <f>IF(S223&lt;14.67,J223,0)</f>
        <v>296959265</v>
      </c>
      <c r="Z223" s="83"/>
      <c r="AA223" s="85">
        <f>R223*C223/1000</f>
        <v>26805146.292</v>
      </c>
      <c r="AB223" s="83"/>
      <c r="AC223" s="85">
        <f>S223*J223/1000</f>
        <v>3848592.0744</v>
      </c>
      <c r="AD223" s="83"/>
      <c r="AE223" s="86">
        <f>E223*R223/1000</f>
        <v>26805146.292</v>
      </c>
      <c r="AF223" s="83"/>
      <c r="AG223" s="83">
        <f>F223*R223/1000</f>
        <v>0</v>
      </c>
      <c r="AH223" s="83"/>
      <c r="AI223" s="83"/>
      <c r="AJ223" s="85">
        <f>S223*K223/1000</f>
        <v>3848592.0744</v>
      </c>
      <c r="AK223" s="85"/>
      <c r="AL223" s="85">
        <f>S223*L223/1000</f>
        <v>0</v>
      </c>
      <c r="AM223" s="85"/>
    </row>
    <row r="224" ht="15" customHeight="1">
      <c r="A224" t="s" s="75">
        <v>278</v>
      </c>
      <c r="B224" s="76"/>
      <c r="C224" s="77">
        <v>359080068</v>
      </c>
      <c r="D224" s="78">
        <v>0</v>
      </c>
      <c r="E224" s="77">
        <f>IF(W224=0,C224,0)</f>
        <v>359080068</v>
      </c>
      <c r="F224" s="77">
        <f>IF(W224=1,C224,0)</f>
        <v>0</v>
      </c>
      <c r="G224" s="78">
        <v>19252084</v>
      </c>
      <c r="H224" s="78">
        <v>100085099</v>
      </c>
      <c r="I224" s="78">
        <v>159537514</v>
      </c>
      <c r="J224" s="78">
        <f>G224+H224+I224</f>
        <v>278874697</v>
      </c>
      <c r="K224" s="78">
        <f>IF(W224=0,J224,0)</f>
        <v>278874697</v>
      </c>
      <c r="L224" s="77">
        <f>IF(W224=1,J224,0)</f>
        <v>0</v>
      </c>
      <c r="M224" s="78">
        <v>637954765</v>
      </c>
      <c r="N224" s="50">
        <f>J224/M224</f>
        <v>0.437138669228374</v>
      </c>
      <c r="O224" s="79">
        <v>56.2861</v>
      </c>
      <c r="P224" s="79">
        <v>43.7139</v>
      </c>
      <c r="Q224" s="80"/>
      <c r="R224" s="81">
        <v>13.58</v>
      </c>
      <c r="S224" s="81">
        <v>13.58</v>
      </c>
      <c r="T224" s="81">
        <v>13.58</v>
      </c>
      <c r="U224" s="81">
        <v>13.58</v>
      </c>
      <c r="V224" s="82">
        <f>S224*N224+R224*(1-N224)</f>
        <v>13.58</v>
      </c>
      <c r="W224" s="83">
        <f>IF(R224=S224,0,1)</f>
        <v>0</v>
      </c>
      <c r="X224" s="84">
        <f>IF(R224&lt;14.76,C224,0)</f>
        <v>359080068</v>
      </c>
      <c r="Y224" s="84">
        <f>IF(S224&lt;14.67,J224,0)</f>
        <v>278874697</v>
      </c>
      <c r="Z224" s="83"/>
      <c r="AA224" s="85">
        <f>R224*C224/1000</f>
        <v>4876307.32344</v>
      </c>
      <c r="AB224" s="83"/>
      <c r="AC224" s="85">
        <f>S224*J224/1000</f>
        <v>3787118.38526</v>
      </c>
      <c r="AD224" s="83"/>
      <c r="AE224" s="86">
        <f>E224*R224/1000</f>
        <v>4876307.32344</v>
      </c>
      <c r="AF224" s="83"/>
      <c r="AG224" s="83">
        <f>F224*R224/1000</f>
        <v>0</v>
      </c>
      <c r="AH224" s="83"/>
      <c r="AI224" s="83"/>
      <c r="AJ224" s="85">
        <f>S224*K224/1000</f>
        <v>3787118.38526</v>
      </c>
      <c r="AK224" s="85"/>
      <c r="AL224" s="85">
        <f>S224*L224/1000</f>
        <v>0</v>
      </c>
      <c r="AM224" s="85"/>
    </row>
    <row r="225" ht="15" customHeight="1">
      <c r="A225" t="s" s="75">
        <v>279</v>
      </c>
      <c r="B225" s="76"/>
      <c r="C225" s="77">
        <v>2803687862</v>
      </c>
      <c r="D225" s="78">
        <v>0</v>
      </c>
      <c r="E225" s="77">
        <f>IF(W225=0,C225,0)</f>
        <v>0</v>
      </c>
      <c r="F225" s="77">
        <f>IF(W225=1,C225,0)</f>
        <v>2803687862</v>
      </c>
      <c r="G225" s="78">
        <v>268757858</v>
      </c>
      <c r="H225" s="78">
        <v>292584630</v>
      </c>
      <c r="I225" s="78">
        <v>93604900</v>
      </c>
      <c r="J225" s="78">
        <f>G225+H225+I225</f>
        <v>654947388</v>
      </c>
      <c r="K225" s="78">
        <f>IF(W225=0,J225,0)</f>
        <v>0</v>
      </c>
      <c r="L225" s="77">
        <f>IF(W225=1,J225,0)</f>
        <v>654947388</v>
      </c>
      <c r="M225" s="78">
        <v>3458635250</v>
      </c>
      <c r="N225" s="50">
        <f>J225/M225</f>
        <v>0.189365845386558</v>
      </c>
      <c r="O225" s="79">
        <v>81.0634</v>
      </c>
      <c r="P225" s="79">
        <v>18.9366</v>
      </c>
      <c r="Q225" s="80"/>
      <c r="R225" s="81">
        <v>12.99</v>
      </c>
      <c r="S225" s="81">
        <v>13.8</v>
      </c>
      <c r="T225" s="81">
        <v>13.8</v>
      </c>
      <c r="U225" s="81">
        <v>13.8</v>
      </c>
      <c r="V225" s="82">
        <f>S225*N225+R225*(1-N225)</f>
        <v>13.1433863347631</v>
      </c>
      <c r="W225" s="83">
        <f>IF(R225=S225,0,1)</f>
        <v>1</v>
      </c>
      <c r="X225" s="84">
        <f>IF(R225&lt;14.76,C225,0)</f>
        <v>2803687862</v>
      </c>
      <c r="Y225" s="84">
        <f>IF(S225&lt;14.67,J225,0)</f>
        <v>654947388</v>
      </c>
      <c r="Z225" s="83"/>
      <c r="AA225" s="85">
        <f>R225*C225/1000</f>
        <v>36419905.32738</v>
      </c>
      <c r="AB225" s="83"/>
      <c r="AC225" s="85">
        <f>S225*J225/1000</f>
        <v>9038273.954399999</v>
      </c>
      <c r="AD225" s="83"/>
      <c r="AE225" s="86">
        <f>E225*R225/1000</f>
        <v>0</v>
      </c>
      <c r="AF225" s="83"/>
      <c r="AG225" s="83">
        <f>F225*R225/1000</f>
        <v>36419905.32738</v>
      </c>
      <c r="AH225" s="83"/>
      <c r="AI225" s="83"/>
      <c r="AJ225" s="85">
        <f>S225*K225/1000</f>
        <v>0</v>
      </c>
      <c r="AK225" s="85"/>
      <c r="AL225" s="85">
        <f>S225*L225/1000</f>
        <v>9038273.954399999</v>
      </c>
      <c r="AM225" s="85"/>
    </row>
    <row r="226" ht="15" customHeight="1">
      <c r="A226" t="s" s="75">
        <v>280</v>
      </c>
      <c r="B226" s="76"/>
      <c r="C226" s="77">
        <v>2922844130</v>
      </c>
      <c r="D226" s="78">
        <v>0</v>
      </c>
      <c r="E226" s="77">
        <f>IF(W226=0,C226,0)</f>
        <v>2922844130</v>
      </c>
      <c r="F226" s="77">
        <f>IF(W226=1,C226,0)</f>
        <v>0</v>
      </c>
      <c r="G226" s="78">
        <v>367608036</v>
      </c>
      <c r="H226" s="78">
        <v>34543700</v>
      </c>
      <c r="I226" s="78">
        <v>64427610</v>
      </c>
      <c r="J226" s="78">
        <f>G226+H226+I226</f>
        <v>466579346</v>
      </c>
      <c r="K226" s="78">
        <f>IF(W226=0,J226,0)</f>
        <v>466579346</v>
      </c>
      <c r="L226" s="77">
        <f>IF(W226=1,J226,0)</f>
        <v>0</v>
      </c>
      <c r="M226" s="78">
        <v>3389423476</v>
      </c>
      <c r="N226" s="50">
        <f>J226/M226</f>
        <v>0.137657436228839</v>
      </c>
      <c r="O226" s="79">
        <v>86.2343</v>
      </c>
      <c r="P226" s="79">
        <v>13.7657</v>
      </c>
      <c r="Q226" s="80"/>
      <c r="R226" s="81">
        <v>15.29</v>
      </c>
      <c r="S226" s="81">
        <v>15.29</v>
      </c>
      <c r="T226" s="81">
        <v>15.29</v>
      </c>
      <c r="U226" s="81">
        <v>15.29</v>
      </c>
      <c r="V226" s="82">
        <f>S226*N226+R226*(1-N226)</f>
        <v>15.29</v>
      </c>
      <c r="W226" s="83">
        <f>IF(R226=S226,0,1)</f>
        <v>0</v>
      </c>
      <c r="X226" s="84">
        <f>IF(R226&lt;14.76,C226,0)</f>
        <v>0</v>
      </c>
      <c r="Y226" s="84">
        <f>IF(S226&lt;14.67,J226,0)</f>
        <v>0</v>
      </c>
      <c r="Z226" s="83"/>
      <c r="AA226" s="85">
        <f>R226*C226/1000</f>
        <v>44690286.7477</v>
      </c>
      <c r="AB226" s="83"/>
      <c r="AC226" s="85">
        <f>S226*J226/1000</f>
        <v>7133998.20034</v>
      </c>
      <c r="AD226" s="83"/>
      <c r="AE226" s="86">
        <f>E226*R226/1000</f>
        <v>44690286.7477</v>
      </c>
      <c r="AF226" s="83"/>
      <c r="AG226" s="83">
        <f>F226*R226/1000</f>
        <v>0</v>
      </c>
      <c r="AH226" s="83"/>
      <c r="AI226" s="83"/>
      <c r="AJ226" s="85">
        <f>S226*K226/1000</f>
        <v>7133998.20034</v>
      </c>
      <c r="AK226" s="85"/>
      <c r="AL226" s="85">
        <f>S226*L226/1000</f>
        <v>0</v>
      </c>
      <c r="AM226" s="85"/>
    </row>
    <row r="227" ht="15" customHeight="1">
      <c r="A227" t="s" s="75">
        <v>281</v>
      </c>
      <c r="B227" s="76"/>
      <c r="C227" s="77">
        <v>5270525571</v>
      </c>
      <c r="D227" s="78">
        <v>0</v>
      </c>
      <c r="E227" s="77">
        <f>IF(W227=0,C227,0)</f>
        <v>0</v>
      </c>
      <c r="F227" s="77">
        <f>IF(W227=1,C227,0)</f>
        <v>5270525571</v>
      </c>
      <c r="G227" s="78">
        <v>1137996816</v>
      </c>
      <c r="H227" s="78">
        <v>470833275</v>
      </c>
      <c r="I227" s="78">
        <v>135157970</v>
      </c>
      <c r="J227" s="78">
        <f>G227+H227+I227</f>
        <v>1743988061</v>
      </c>
      <c r="K227" s="78">
        <f>IF(W227=0,J227,0)</f>
        <v>0</v>
      </c>
      <c r="L227" s="77">
        <f>IF(W227=1,J227,0)</f>
        <v>1743988061</v>
      </c>
      <c r="M227" s="78">
        <v>7014513632</v>
      </c>
      <c r="N227" s="50">
        <f>J227/M227</f>
        <v>0.248625657101011</v>
      </c>
      <c r="O227" s="79">
        <v>75.1374</v>
      </c>
      <c r="P227" s="79">
        <v>24.8626</v>
      </c>
      <c r="Q227" s="80"/>
      <c r="R227" s="81">
        <v>10.32</v>
      </c>
      <c r="S227" s="81">
        <v>23.07</v>
      </c>
      <c r="T227" s="81">
        <v>23.07</v>
      </c>
      <c r="U227" s="81">
        <v>23.07</v>
      </c>
      <c r="V227" s="82">
        <f>S227*N227+R227*(1-N227)</f>
        <v>13.4899771280379</v>
      </c>
      <c r="W227" s="83">
        <f>IF(R227=S227,0,1)</f>
        <v>1</v>
      </c>
      <c r="X227" s="84">
        <f>IF(R227&lt;14.76,C227,0)</f>
        <v>5270525571</v>
      </c>
      <c r="Y227" s="84">
        <f>IF(S227&lt;14.67,J227,0)</f>
        <v>0</v>
      </c>
      <c r="Z227" s="83"/>
      <c r="AA227" s="85">
        <f>R227*C227/1000</f>
        <v>54391823.89272</v>
      </c>
      <c r="AB227" s="83"/>
      <c r="AC227" s="85">
        <f>S227*J227/1000</f>
        <v>40233804.56727</v>
      </c>
      <c r="AD227" s="83"/>
      <c r="AE227" s="86">
        <f>E227*R227/1000</f>
        <v>0</v>
      </c>
      <c r="AF227" s="83"/>
      <c r="AG227" s="83">
        <f>F227*R227/1000</f>
        <v>54391823.89272</v>
      </c>
      <c r="AH227" s="83"/>
      <c r="AI227" s="83"/>
      <c r="AJ227" s="85">
        <f>S227*K227/1000</f>
        <v>0</v>
      </c>
      <c r="AK227" s="85"/>
      <c r="AL227" s="85">
        <f>S227*L227/1000</f>
        <v>40233804.56727</v>
      </c>
      <c r="AM227" s="85"/>
    </row>
    <row r="228" ht="15" customHeight="1">
      <c r="A228" t="s" s="75">
        <v>282</v>
      </c>
      <c r="B228" s="76"/>
      <c r="C228" s="77">
        <v>5255002886</v>
      </c>
      <c r="D228" s="78">
        <v>0</v>
      </c>
      <c r="E228" s="77">
        <f>IF(W228=0,C228,0)</f>
        <v>0</v>
      </c>
      <c r="F228" s="77">
        <f>IF(W228=1,C228,0)</f>
        <v>5255002886</v>
      </c>
      <c r="G228" s="78">
        <v>242355889</v>
      </c>
      <c r="H228" s="78">
        <v>7180055</v>
      </c>
      <c r="I228" s="78">
        <v>50548740</v>
      </c>
      <c r="J228" s="78">
        <f>G228+H228+I228</f>
        <v>300084684</v>
      </c>
      <c r="K228" s="78">
        <f>IF(W228=0,J228,0)</f>
        <v>0</v>
      </c>
      <c r="L228" s="77">
        <f>IF(W228=1,J228,0)</f>
        <v>300084684</v>
      </c>
      <c r="M228" s="78">
        <v>5555087570</v>
      </c>
      <c r="N228" s="50">
        <f>J228/M228</f>
        <v>0.054019793606962</v>
      </c>
      <c r="O228" s="79">
        <v>94.598</v>
      </c>
      <c r="P228" s="79">
        <v>5.402</v>
      </c>
      <c r="Q228" s="80"/>
      <c r="R228" s="81">
        <v>5.28</v>
      </c>
      <c r="S228" s="81">
        <v>5.21</v>
      </c>
      <c r="T228" s="81">
        <v>5.21</v>
      </c>
      <c r="U228" s="81">
        <v>5.21</v>
      </c>
      <c r="V228" s="82">
        <f>S228*N228+R228*(1-N228)</f>
        <v>5.27621861444751</v>
      </c>
      <c r="W228" s="83">
        <f>IF(R228=S228,0,1)</f>
        <v>1</v>
      </c>
      <c r="X228" s="84">
        <f>IF(R228&lt;14.76,C228,0)</f>
        <v>5255002886</v>
      </c>
      <c r="Y228" s="84">
        <f>IF(S228&lt;14.67,J228,0)</f>
        <v>300084684</v>
      </c>
      <c r="Z228" s="83"/>
      <c r="AA228" s="85">
        <f>R228*C228/1000</f>
        <v>27746415.23808</v>
      </c>
      <c r="AB228" s="83"/>
      <c r="AC228" s="85">
        <f>S228*J228/1000</f>
        <v>1563441.20364</v>
      </c>
      <c r="AD228" s="83"/>
      <c r="AE228" s="86">
        <f>E228*R228/1000</f>
        <v>0</v>
      </c>
      <c r="AF228" s="83"/>
      <c r="AG228" s="83">
        <f>F228*R228/1000</f>
        <v>27746415.23808</v>
      </c>
      <c r="AH228" s="83"/>
      <c r="AI228" s="83"/>
      <c r="AJ228" s="85">
        <f>S228*K228/1000</f>
        <v>0</v>
      </c>
      <c r="AK228" s="85"/>
      <c r="AL228" s="85">
        <f>S228*L228/1000</f>
        <v>1563441.20364</v>
      </c>
      <c r="AM228" s="85"/>
    </row>
    <row r="229" ht="15" customHeight="1">
      <c r="A229" t="s" s="75">
        <v>283</v>
      </c>
      <c r="B229" s="76"/>
      <c r="C229" s="77">
        <v>272174670</v>
      </c>
      <c r="D229" s="78">
        <v>0</v>
      </c>
      <c r="E229" s="77">
        <f>IF(W229=0,C229,0)</f>
        <v>272174670</v>
      </c>
      <c r="F229" s="77">
        <f>IF(W229=1,C229,0)</f>
        <v>0</v>
      </c>
      <c r="G229" s="78">
        <v>5852140</v>
      </c>
      <c r="H229" s="78">
        <v>1377300</v>
      </c>
      <c r="I229" s="78">
        <v>14411081</v>
      </c>
      <c r="J229" s="78">
        <f>G229+H229+I229</f>
        <v>21640521</v>
      </c>
      <c r="K229" s="78">
        <f>IF(W229=0,J229,0)</f>
        <v>21640521</v>
      </c>
      <c r="L229" s="77">
        <f>IF(W229=1,J229,0)</f>
        <v>0</v>
      </c>
      <c r="M229" s="78">
        <v>293815191</v>
      </c>
      <c r="N229" s="50">
        <f>J229/M229</f>
        <v>0.07365351303432099</v>
      </c>
      <c r="O229" s="79">
        <v>92.63460000000001</v>
      </c>
      <c r="P229" s="79">
        <v>7.3654</v>
      </c>
      <c r="Q229" s="80"/>
      <c r="R229" s="81">
        <v>11.57</v>
      </c>
      <c r="S229" s="81">
        <v>11.57</v>
      </c>
      <c r="T229" s="81">
        <v>11.57</v>
      </c>
      <c r="U229" s="81">
        <v>11.57</v>
      </c>
      <c r="V229" s="82">
        <f>S229*N229+R229*(1-N229)</f>
        <v>11.57</v>
      </c>
      <c r="W229" s="83">
        <f>IF(R229=S229,0,1)</f>
        <v>0</v>
      </c>
      <c r="X229" s="84">
        <f>IF(R229&lt;14.76,C229,0)</f>
        <v>272174670</v>
      </c>
      <c r="Y229" s="84">
        <f>IF(S229&lt;14.67,J229,0)</f>
        <v>21640521</v>
      </c>
      <c r="Z229" s="83"/>
      <c r="AA229" s="85">
        <f>R229*C229/1000</f>
        <v>3149060.9319</v>
      </c>
      <c r="AB229" s="83"/>
      <c r="AC229" s="85">
        <f>S229*J229/1000</f>
        <v>250380.82797</v>
      </c>
      <c r="AD229" s="83"/>
      <c r="AE229" s="86">
        <f>E229*R229/1000</f>
        <v>3149060.9319</v>
      </c>
      <c r="AF229" s="83"/>
      <c r="AG229" s="83">
        <f>F229*R229/1000</f>
        <v>0</v>
      </c>
      <c r="AH229" s="83"/>
      <c r="AI229" s="83"/>
      <c r="AJ229" s="85">
        <f>S229*K229/1000</f>
        <v>250380.82797</v>
      </c>
      <c r="AK229" s="85"/>
      <c r="AL229" s="85">
        <f>S229*L229/1000</f>
        <v>0</v>
      </c>
      <c r="AM229" s="85"/>
    </row>
    <row r="230" ht="15" customHeight="1">
      <c r="A230" t="s" s="75">
        <v>284</v>
      </c>
      <c r="B230" s="76"/>
      <c r="C230" s="77">
        <v>603893110</v>
      </c>
      <c r="D230" s="78">
        <v>0</v>
      </c>
      <c r="E230" s="77">
        <f>IF(W230=0,C230,0)</f>
        <v>603893110</v>
      </c>
      <c r="F230" s="77">
        <f>IF(W230=1,C230,0)</f>
        <v>0</v>
      </c>
      <c r="G230" s="78">
        <v>68763155</v>
      </c>
      <c r="H230" s="78">
        <v>40460370</v>
      </c>
      <c r="I230" s="78">
        <v>33585320</v>
      </c>
      <c r="J230" s="78">
        <f>G230+H230+I230</f>
        <v>142808845</v>
      </c>
      <c r="K230" s="78">
        <f>IF(W230=0,J230,0)</f>
        <v>142808845</v>
      </c>
      <c r="L230" s="77">
        <f>IF(W230=1,J230,0)</f>
        <v>0</v>
      </c>
      <c r="M230" s="78">
        <v>746701955</v>
      </c>
      <c r="N230" s="50">
        <f>J230/M230</f>
        <v>0.191252807152487</v>
      </c>
      <c r="O230" s="79">
        <v>80.8747</v>
      </c>
      <c r="P230" s="79">
        <v>19.1253</v>
      </c>
      <c r="Q230" s="80"/>
      <c r="R230" s="81">
        <v>17.96</v>
      </c>
      <c r="S230" s="81">
        <v>17.96</v>
      </c>
      <c r="T230" s="81">
        <v>17.96</v>
      </c>
      <c r="U230" s="81">
        <v>17.96</v>
      </c>
      <c r="V230" s="82">
        <f>S230*N230+R230*(1-N230)</f>
        <v>17.96</v>
      </c>
      <c r="W230" s="83">
        <f>IF(R230=S230,0,1)</f>
        <v>0</v>
      </c>
      <c r="X230" s="84">
        <f>IF(R230&lt;14.76,C230,0)</f>
        <v>0</v>
      </c>
      <c r="Y230" s="84">
        <f>IF(S230&lt;14.67,J230,0)</f>
        <v>0</v>
      </c>
      <c r="Z230" s="83"/>
      <c r="AA230" s="85">
        <f>R230*C230/1000</f>
        <v>10845920.2556</v>
      </c>
      <c r="AB230" s="83"/>
      <c r="AC230" s="85">
        <f>S230*J230/1000</f>
        <v>2564846.8562</v>
      </c>
      <c r="AD230" s="83"/>
      <c r="AE230" s="86">
        <f>E230*R230/1000</f>
        <v>10845920.2556</v>
      </c>
      <c r="AF230" s="83"/>
      <c r="AG230" s="83">
        <f>F230*R230/1000</f>
        <v>0</v>
      </c>
      <c r="AH230" s="83"/>
      <c r="AI230" s="83"/>
      <c r="AJ230" s="85">
        <f>S230*K230/1000</f>
        <v>2564846.8562</v>
      </c>
      <c r="AK230" s="85"/>
      <c r="AL230" s="85">
        <f>S230*L230/1000</f>
        <v>0</v>
      </c>
      <c r="AM230" s="85"/>
    </row>
    <row r="231" ht="15" customHeight="1">
      <c r="A231" t="s" s="75">
        <v>285</v>
      </c>
      <c r="B231" s="76"/>
      <c r="C231" s="77">
        <v>5411625319</v>
      </c>
      <c r="D231" s="78">
        <v>0</v>
      </c>
      <c r="E231" s="77">
        <f>IF(W231=0,C231,0)</f>
        <v>5411625319</v>
      </c>
      <c r="F231" s="77">
        <f>IF(W231=1,C231,0)</f>
        <v>0</v>
      </c>
      <c r="G231" s="78">
        <v>304513891</v>
      </c>
      <c r="H231" s="78">
        <v>9795900</v>
      </c>
      <c r="I231" s="78">
        <v>71577830</v>
      </c>
      <c r="J231" s="78">
        <f>G231+H231+I231</f>
        <v>385887621</v>
      </c>
      <c r="K231" s="78">
        <f>IF(W231=0,J231,0)</f>
        <v>385887621</v>
      </c>
      <c r="L231" s="77">
        <f>IF(W231=1,J231,0)</f>
        <v>0</v>
      </c>
      <c r="M231" s="78">
        <v>5797512940</v>
      </c>
      <c r="N231" s="50">
        <f>J231/M231</f>
        <v>0.06656088998742279</v>
      </c>
      <c r="O231" s="79">
        <v>93.3439</v>
      </c>
      <c r="P231" s="79">
        <v>6.6561</v>
      </c>
      <c r="Q231" s="80"/>
      <c r="R231" s="81">
        <v>6.23</v>
      </c>
      <c r="S231" s="81">
        <v>6.23</v>
      </c>
      <c r="T231" s="81">
        <v>6.23</v>
      </c>
      <c r="U231" s="81">
        <v>6.23</v>
      </c>
      <c r="V231" s="82">
        <f>S231*N231+R231*(1-N231)</f>
        <v>6.23</v>
      </c>
      <c r="W231" s="83">
        <f>IF(R231=S231,0,1)</f>
        <v>0</v>
      </c>
      <c r="X231" s="84">
        <f>IF(R231&lt;14.76,C231,0)</f>
        <v>5411625319</v>
      </c>
      <c r="Y231" s="84">
        <f>IF(S231&lt;14.67,J231,0)</f>
        <v>385887621</v>
      </c>
      <c r="Z231" s="83"/>
      <c r="AA231" s="85">
        <f>R231*C231/1000</f>
        <v>33714425.73737</v>
      </c>
      <c r="AB231" s="83"/>
      <c r="AC231" s="85">
        <f>S231*J231/1000</f>
        <v>2404079.87883</v>
      </c>
      <c r="AD231" s="83"/>
      <c r="AE231" s="86">
        <f>E231*R231/1000</f>
        <v>33714425.73737</v>
      </c>
      <c r="AF231" s="83"/>
      <c r="AG231" s="83">
        <f>F231*R231/1000</f>
        <v>0</v>
      </c>
      <c r="AH231" s="83"/>
      <c r="AI231" s="83"/>
      <c r="AJ231" s="85">
        <f>S231*K231/1000</f>
        <v>2404079.87883</v>
      </c>
      <c r="AK231" s="85"/>
      <c r="AL231" s="85">
        <f>S231*L231/1000</f>
        <v>0</v>
      </c>
      <c r="AM231" s="85"/>
    </row>
    <row r="232" ht="15" customHeight="1">
      <c r="A232" t="s" s="75">
        <v>286</v>
      </c>
      <c r="B232" s="76"/>
      <c r="C232" s="77">
        <v>753892695</v>
      </c>
      <c r="D232" s="78">
        <v>0</v>
      </c>
      <c r="E232" s="77">
        <f>IF(W232=0,C232,0)</f>
        <v>753892695</v>
      </c>
      <c r="F232" s="77">
        <f>IF(W232=1,C232,0)</f>
        <v>0</v>
      </c>
      <c r="G232" s="78">
        <v>16021505</v>
      </c>
      <c r="H232" s="78">
        <v>3508300</v>
      </c>
      <c r="I232" s="78">
        <v>30980698</v>
      </c>
      <c r="J232" s="78">
        <f>G232+H232+I232</f>
        <v>50510503</v>
      </c>
      <c r="K232" s="78">
        <f>IF(W232=0,J232,0)</f>
        <v>50510503</v>
      </c>
      <c r="L232" s="77">
        <f>IF(W232=1,J232,0)</f>
        <v>0</v>
      </c>
      <c r="M232" s="78">
        <v>804403198</v>
      </c>
      <c r="N232" s="50">
        <f>J232/M232</f>
        <v>0.062792518883049</v>
      </c>
      <c r="O232" s="79">
        <v>93.72069999999999</v>
      </c>
      <c r="P232" s="79">
        <v>6.2793</v>
      </c>
      <c r="Q232" s="80"/>
      <c r="R232" s="81">
        <v>6.62</v>
      </c>
      <c r="S232" s="81">
        <v>6.62</v>
      </c>
      <c r="T232" s="81">
        <v>6.62</v>
      </c>
      <c r="U232" s="81">
        <v>6.62</v>
      </c>
      <c r="V232" s="82">
        <f>S232*N232+R232*(1-N232)</f>
        <v>6.62</v>
      </c>
      <c r="W232" s="83">
        <f>IF(R232=S232,0,1)</f>
        <v>0</v>
      </c>
      <c r="X232" s="84">
        <f>IF(R232&lt;14.76,C232,0)</f>
        <v>753892695</v>
      </c>
      <c r="Y232" s="84">
        <f>IF(S232&lt;14.67,J232,0)</f>
        <v>50510503</v>
      </c>
      <c r="Z232" s="83"/>
      <c r="AA232" s="85">
        <f>R232*C232/1000</f>
        <v>4990769.6409</v>
      </c>
      <c r="AB232" s="83"/>
      <c r="AC232" s="85">
        <f>S232*J232/1000</f>
        <v>334379.52986</v>
      </c>
      <c r="AD232" s="83"/>
      <c r="AE232" s="86">
        <f>E232*R232/1000</f>
        <v>4990769.6409</v>
      </c>
      <c r="AF232" s="83"/>
      <c r="AG232" s="83">
        <f>F232*R232/1000</f>
        <v>0</v>
      </c>
      <c r="AH232" s="83"/>
      <c r="AI232" s="83"/>
      <c r="AJ232" s="85">
        <f>S232*K232/1000</f>
        <v>334379.52986</v>
      </c>
      <c r="AK232" s="85"/>
      <c r="AL232" s="85">
        <f>S232*L232/1000</f>
        <v>0</v>
      </c>
      <c r="AM232" s="85"/>
    </row>
    <row r="233" ht="15" customHeight="1">
      <c r="A233" t="s" s="75">
        <v>287</v>
      </c>
      <c r="B233" s="76"/>
      <c r="C233" s="77">
        <v>1633180176</v>
      </c>
      <c r="D233" s="78">
        <v>0</v>
      </c>
      <c r="E233" s="77">
        <f>IF(W233=0,C233,0)</f>
        <v>1633180176</v>
      </c>
      <c r="F233" s="77">
        <f>IF(W233=1,C233,0)</f>
        <v>0</v>
      </c>
      <c r="G233" s="78">
        <v>149879624</v>
      </c>
      <c r="H233" s="78">
        <v>150410500</v>
      </c>
      <c r="I233" s="78">
        <v>77616900</v>
      </c>
      <c r="J233" s="78">
        <f>G233+H233+I233</f>
        <v>377907024</v>
      </c>
      <c r="K233" s="78">
        <f>IF(W233=0,J233,0)</f>
        <v>377907024</v>
      </c>
      <c r="L233" s="77">
        <f>IF(W233=1,J233,0)</f>
        <v>0</v>
      </c>
      <c r="M233" s="78">
        <v>2011087200</v>
      </c>
      <c r="N233" s="50">
        <f>J233/M233</f>
        <v>0.187911804122666</v>
      </c>
      <c r="O233" s="79">
        <v>81.2088</v>
      </c>
      <c r="P233" s="79">
        <v>18.7912</v>
      </c>
      <c r="Q233" s="80"/>
      <c r="R233" s="81">
        <v>13.64</v>
      </c>
      <c r="S233" s="81">
        <v>13.64</v>
      </c>
      <c r="T233" s="81">
        <v>13.64</v>
      </c>
      <c r="U233" s="81">
        <v>13.64</v>
      </c>
      <c r="V233" s="82">
        <f>S233*N233+R233*(1-N233)</f>
        <v>13.64</v>
      </c>
      <c r="W233" s="83">
        <f>IF(R233=S233,0,1)</f>
        <v>0</v>
      </c>
      <c r="X233" s="84">
        <f>IF(R233&lt;14.76,C233,0)</f>
        <v>1633180176</v>
      </c>
      <c r="Y233" s="84">
        <f>IF(S233&lt;14.67,J233,0)</f>
        <v>377907024</v>
      </c>
      <c r="Z233" s="83"/>
      <c r="AA233" s="85">
        <f>R233*C233/1000</f>
        <v>22276577.60064</v>
      </c>
      <c r="AB233" s="83"/>
      <c r="AC233" s="85">
        <f>S233*J233/1000</f>
        <v>5154651.80736</v>
      </c>
      <c r="AD233" s="83"/>
      <c r="AE233" s="86">
        <f>E233*R233/1000</f>
        <v>22276577.60064</v>
      </c>
      <c r="AF233" s="83"/>
      <c r="AG233" s="83">
        <f>F233*R233/1000</f>
        <v>0</v>
      </c>
      <c r="AH233" s="83"/>
      <c r="AI233" s="83"/>
      <c r="AJ233" s="85">
        <f>S233*K233/1000</f>
        <v>5154651.80736</v>
      </c>
      <c r="AK233" s="85"/>
      <c r="AL233" s="85">
        <f>S233*L233/1000</f>
        <v>0</v>
      </c>
      <c r="AM233" s="85"/>
    </row>
    <row r="234" ht="15" customHeight="1">
      <c r="A234" t="s" s="75">
        <v>288</v>
      </c>
      <c r="B234" s="76"/>
      <c r="C234" s="77">
        <v>1041715559</v>
      </c>
      <c r="D234" s="78">
        <v>0</v>
      </c>
      <c r="E234" s="77">
        <f>IF(W234=0,C234,0)</f>
        <v>1041715559</v>
      </c>
      <c r="F234" s="77">
        <f>IF(W234=1,C234,0)</f>
        <v>0</v>
      </c>
      <c r="G234" s="78">
        <v>71973538</v>
      </c>
      <c r="H234" s="78">
        <v>50021631</v>
      </c>
      <c r="I234" s="78">
        <v>83135291</v>
      </c>
      <c r="J234" s="78">
        <f>G234+H234+I234</f>
        <v>205130460</v>
      </c>
      <c r="K234" s="78">
        <f>IF(W234=0,J234,0)</f>
        <v>205130460</v>
      </c>
      <c r="L234" s="77">
        <f>IF(W234=1,J234,0)</f>
        <v>0</v>
      </c>
      <c r="M234" s="78">
        <v>1246846019</v>
      </c>
      <c r="N234" s="50">
        <f>J234/M234</f>
        <v>0.164519481053899</v>
      </c>
      <c r="O234" s="79">
        <v>83.54810000000001</v>
      </c>
      <c r="P234" s="79">
        <v>16.4519</v>
      </c>
      <c r="Q234" s="80"/>
      <c r="R234" s="81">
        <v>17.93</v>
      </c>
      <c r="S234" s="81">
        <v>17.93</v>
      </c>
      <c r="T234" s="81">
        <v>17.93</v>
      </c>
      <c r="U234" s="81">
        <v>17.93</v>
      </c>
      <c r="V234" s="82">
        <f>S234*N234+R234*(1-N234)</f>
        <v>17.93</v>
      </c>
      <c r="W234" s="83">
        <f>IF(R234=S234,0,1)</f>
        <v>0</v>
      </c>
      <c r="X234" s="84">
        <f>IF(R234&lt;14.76,C234,0)</f>
        <v>0</v>
      </c>
      <c r="Y234" s="84">
        <f>IF(S234&lt;14.67,J234,0)</f>
        <v>0</v>
      </c>
      <c r="Z234" s="83"/>
      <c r="AA234" s="85">
        <f>R234*C234/1000</f>
        <v>18677959.97287</v>
      </c>
      <c r="AB234" s="83"/>
      <c r="AC234" s="85">
        <f>S234*J234/1000</f>
        <v>3677989.1478</v>
      </c>
      <c r="AD234" s="83"/>
      <c r="AE234" s="86">
        <f>E234*R234/1000</f>
        <v>18677959.97287</v>
      </c>
      <c r="AF234" s="83"/>
      <c r="AG234" s="83">
        <f>F234*R234/1000</f>
        <v>0</v>
      </c>
      <c r="AH234" s="83"/>
      <c r="AI234" s="83"/>
      <c r="AJ234" s="85">
        <f>S234*K234/1000</f>
        <v>3677989.1478</v>
      </c>
      <c r="AK234" s="85"/>
      <c r="AL234" s="85">
        <f>S234*L234/1000</f>
        <v>0</v>
      </c>
      <c r="AM234" s="85"/>
    </row>
    <row r="235" ht="15" customHeight="1">
      <c r="A235" t="s" s="75">
        <v>289</v>
      </c>
      <c r="B235" s="76"/>
      <c r="C235" s="77">
        <v>677903088</v>
      </c>
      <c r="D235" s="78">
        <v>0</v>
      </c>
      <c r="E235" s="77">
        <f>IF(W235=0,C235,0)</f>
        <v>677903088</v>
      </c>
      <c r="F235" s="77">
        <f>IF(W235=1,C235,0)</f>
        <v>0</v>
      </c>
      <c r="G235" s="78">
        <v>11596312</v>
      </c>
      <c r="H235" s="78">
        <v>5420100</v>
      </c>
      <c r="I235" s="78">
        <v>11169041</v>
      </c>
      <c r="J235" s="78">
        <f>G235+H235+I235</f>
        <v>28185453</v>
      </c>
      <c r="K235" s="78">
        <f>IF(W235=0,J235,0)</f>
        <v>28185453</v>
      </c>
      <c r="L235" s="77">
        <f>IF(W235=1,J235,0)</f>
        <v>0</v>
      </c>
      <c r="M235" s="78">
        <v>706088541</v>
      </c>
      <c r="N235" s="50">
        <f>J235/M235</f>
        <v>0.0399177317905234</v>
      </c>
      <c r="O235" s="79">
        <v>96.0082</v>
      </c>
      <c r="P235" s="79">
        <v>3.9918</v>
      </c>
      <c r="Q235" s="80"/>
      <c r="R235" s="81">
        <v>17.58</v>
      </c>
      <c r="S235" s="81">
        <v>17.58</v>
      </c>
      <c r="T235" s="81">
        <v>17.58</v>
      </c>
      <c r="U235" s="81">
        <v>17.58</v>
      </c>
      <c r="V235" s="82">
        <f>S235*N235+R235*(1-N235)</f>
        <v>17.58</v>
      </c>
      <c r="W235" s="83">
        <f>IF(R235=S235,0,1)</f>
        <v>0</v>
      </c>
      <c r="X235" s="84">
        <f>IF(R235&lt;14.76,C235,0)</f>
        <v>0</v>
      </c>
      <c r="Y235" s="84">
        <f>IF(S235&lt;14.67,J235,0)</f>
        <v>0</v>
      </c>
      <c r="Z235" s="83"/>
      <c r="AA235" s="85">
        <f>R235*C235/1000</f>
        <v>11917536.28704</v>
      </c>
      <c r="AB235" s="83"/>
      <c r="AC235" s="85">
        <f>S235*J235/1000</f>
        <v>495500.26374</v>
      </c>
      <c r="AD235" s="83"/>
      <c r="AE235" s="86">
        <f>E235*R235/1000</f>
        <v>11917536.28704</v>
      </c>
      <c r="AF235" s="83"/>
      <c r="AG235" s="83">
        <f>F235*R235/1000</f>
        <v>0</v>
      </c>
      <c r="AH235" s="83"/>
      <c r="AI235" s="83"/>
      <c r="AJ235" s="85">
        <f>S235*K235/1000</f>
        <v>495500.26374</v>
      </c>
      <c r="AK235" s="85"/>
      <c r="AL235" s="85">
        <f>S235*L235/1000</f>
        <v>0</v>
      </c>
      <c r="AM235" s="85"/>
    </row>
    <row r="236" ht="15" customHeight="1">
      <c r="A236" t="s" s="75">
        <v>290</v>
      </c>
      <c r="B236" s="76"/>
      <c r="C236" s="77">
        <v>8518805217</v>
      </c>
      <c r="D236" s="78">
        <v>0</v>
      </c>
      <c r="E236" s="77">
        <f>IF(W236=0,C236,0)</f>
        <v>0</v>
      </c>
      <c r="F236" s="77">
        <f>IF(W236=1,C236,0)</f>
        <v>8518805217</v>
      </c>
      <c r="G236" s="78">
        <v>1221095705</v>
      </c>
      <c r="H236" s="78">
        <v>356421100</v>
      </c>
      <c r="I236" s="78">
        <v>157683720</v>
      </c>
      <c r="J236" s="78">
        <f>G236+H236+I236</f>
        <v>1735200525</v>
      </c>
      <c r="K236" s="78">
        <f>IF(W236=0,J236,0)</f>
        <v>0</v>
      </c>
      <c r="L236" s="77">
        <f>IF(W236=1,J236,0)</f>
        <v>1735200525</v>
      </c>
      <c r="M236" s="78">
        <v>10254005742</v>
      </c>
      <c r="N236" s="50">
        <f>J236/M236</f>
        <v>0.1692217235546</v>
      </c>
      <c r="O236" s="79">
        <v>83.0778</v>
      </c>
      <c r="P236" s="79">
        <v>16.9222</v>
      </c>
      <c r="Q236" s="80"/>
      <c r="R236" s="81">
        <v>9.52</v>
      </c>
      <c r="S236" s="81">
        <v>19.67</v>
      </c>
      <c r="T236" s="81">
        <v>19.67</v>
      </c>
      <c r="U236" s="81">
        <v>19.67</v>
      </c>
      <c r="V236" s="82">
        <f>S236*N236+R236*(1-N236)</f>
        <v>11.2376004940792</v>
      </c>
      <c r="W236" s="83">
        <f>IF(R236=S236,0,1)</f>
        <v>1</v>
      </c>
      <c r="X236" s="84">
        <f>IF(R236&lt;14.76,C236,0)</f>
        <v>8518805217</v>
      </c>
      <c r="Y236" s="84">
        <f>IF(S236&lt;14.67,J236,0)</f>
        <v>0</v>
      </c>
      <c r="Z236" s="83"/>
      <c r="AA236" s="85">
        <f>R236*C236/1000</f>
        <v>81099025.66584</v>
      </c>
      <c r="AB236" s="83"/>
      <c r="AC236" s="85">
        <f>S236*J236/1000</f>
        <v>34131394.32675</v>
      </c>
      <c r="AD236" s="83"/>
      <c r="AE236" s="86">
        <f>E236*R236/1000</f>
        <v>0</v>
      </c>
      <c r="AF236" s="83"/>
      <c r="AG236" s="83">
        <f>F236*R236/1000</f>
        <v>81099025.66584</v>
      </c>
      <c r="AH236" s="83"/>
      <c r="AI236" s="83"/>
      <c r="AJ236" s="85">
        <f>S236*K236/1000</f>
        <v>0</v>
      </c>
      <c r="AK236" s="85"/>
      <c r="AL236" s="85">
        <f>S236*L236/1000</f>
        <v>34131394.32675</v>
      </c>
      <c r="AM236" s="85"/>
    </row>
    <row r="237" ht="15" customHeight="1">
      <c r="A237" t="s" s="75">
        <v>291</v>
      </c>
      <c r="B237" s="76"/>
      <c r="C237" s="77">
        <v>217529540</v>
      </c>
      <c r="D237" s="78">
        <v>0</v>
      </c>
      <c r="E237" s="77">
        <f>IF(W237=0,C237,0)</f>
        <v>217529540</v>
      </c>
      <c r="F237" s="77">
        <f>IF(W237=1,C237,0)</f>
        <v>0</v>
      </c>
      <c r="G237" s="78">
        <v>2231460</v>
      </c>
      <c r="H237" s="78">
        <v>1019800</v>
      </c>
      <c r="I237" s="78">
        <v>15184000</v>
      </c>
      <c r="J237" s="78">
        <f>G237+H237+I237</f>
        <v>18435260</v>
      </c>
      <c r="K237" s="78">
        <f>IF(W237=0,J237,0)</f>
        <v>18435260</v>
      </c>
      <c r="L237" s="77">
        <f>IF(W237=1,J237,0)</f>
        <v>0</v>
      </c>
      <c r="M237" s="78">
        <v>235964800</v>
      </c>
      <c r="N237" s="50">
        <f>J237/M237</f>
        <v>0.07812716133931839</v>
      </c>
      <c r="O237" s="79">
        <v>92.18729999999999</v>
      </c>
      <c r="P237" s="79">
        <v>7.8127</v>
      </c>
      <c r="Q237" s="80"/>
      <c r="R237" s="81">
        <v>17.86</v>
      </c>
      <c r="S237" s="81">
        <v>17.86</v>
      </c>
      <c r="T237" s="81">
        <v>17.86</v>
      </c>
      <c r="U237" s="81">
        <v>17.86</v>
      </c>
      <c r="V237" s="82">
        <f>S237*N237+R237*(1-N237)</f>
        <v>17.86</v>
      </c>
      <c r="W237" s="83">
        <f>IF(R237=S237,0,1)</f>
        <v>0</v>
      </c>
      <c r="X237" s="84">
        <f>IF(R237&lt;14.76,C237,0)</f>
        <v>0</v>
      </c>
      <c r="Y237" s="84">
        <f>IF(S237&lt;14.67,J237,0)</f>
        <v>0</v>
      </c>
      <c r="Z237" s="83"/>
      <c r="AA237" s="85">
        <f>R237*C237/1000</f>
        <v>3885077.5844</v>
      </c>
      <c r="AB237" s="83"/>
      <c r="AC237" s="85">
        <f>S237*J237/1000</f>
        <v>329253.7436</v>
      </c>
      <c r="AD237" s="83"/>
      <c r="AE237" s="86">
        <f>E237*R237/1000</f>
        <v>3885077.5844</v>
      </c>
      <c r="AF237" s="83"/>
      <c r="AG237" s="83">
        <f>F237*R237/1000</f>
        <v>0</v>
      </c>
      <c r="AH237" s="83"/>
      <c r="AI237" s="83"/>
      <c r="AJ237" s="85">
        <f>S237*K237/1000</f>
        <v>329253.7436</v>
      </c>
      <c r="AK237" s="85"/>
      <c r="AL237" s="85">
        <f>S237*L237/1000</f>
        <v>0</v>
      </c>
      <c r="AM237" s="85"/>
    </row>
    <row r="238" ht="15" customHeight="1">
      <c r="A238" t="s" s="75">
        <v>292</v>
      </c>
      <c r="B238" s="76"/>
      <c r="C238" s="77">
        <v>3376109720</v>
      </c>
      <c r="D238" s="78">
        <v>0</v>
      </c>
      <c r="E238" s="77">
        <f>IF(W238=0,C238,0)</f>
        <v>3376109720</v>
      </c>
      <c r="F238" s="77">
        <f>IF(W238=1,C238,0)</f>
        <v>0</v>
      </c>
      <c r="G238" s="78">
        <v>267929093</v>
      </c>
      <c r="H238" s="78">
        <v>104982500</v>
      </c>
      <c r="I238" s="78">
        <v>62224730</v>
      </c>
      <c r="J238" s="78">
        <f>G238+H238+I238</f>
        <v>435136323</v>
      </c>
      <c r="K238" s="78">
        <f>IF(W238=0,J238,0)</f>
        <v>435136323</v>
      </c>
      <c r="L238" s="77">
        <f>IF(W238=1,J238,0)</f>
        <v>0</v>
      </c>
      <c r="M238" s="78">
        <v>3811246043</v>
      </c>
      <c r="N238" s="50">
        <f>J238/M238</f>
        <v>0.11417166934137</v>
      </c>
      <c r="O238" s="79">
        <v>88.58280000000001</v>
      </c>
      <c r="P238" s="79">
        <v>11.4172</v>
      </c>
      <c r="Q238" s="80"/>
      <c r="R238" s="81">
        <v>12.72</v>
      </c>
      <c r="S238" s="81">
        <v>12.72</v>
      </c>
      <c r="T238" s="81">
        <v>12.72</v>
      </c>
      <c r="U238" s="81">
        <v>12.72</v>
      </c>
      <c r="V238" s="82">
        <f>S238*N238+R238*(1-N238)</f>
        <v>12.72</v>
      </c>
      <c r="W238" s="83">
        <f>IF(R238=S238,0,1)</f>
        <v>0</v>
      </c>
      <c r="X238" s="84">
        <f>IF(R238&lt;14.76,C238,0)</f>
        <v>3376109720</v>
      </c>
      <c r="Y238" s="84">
        <f>IF(S238&lt;14.67,J238,0)</f>
        <v>435136323</v>
      </c>
      <c r="Z238" s="83"/>
      <c r="AA238" s="85">
        <f>R238*C238/1000</f>
        <v>42944115.6384</v>
      </c>
      <c r="AB238" s="83"/>
      <c r="AC238" s="85">
        <f>S238*J238/1000</f>
        <v>5534934.02856</v>
      </c>
      <c r="AD238" s="83"/>
      <c r="AE238" s="86">
        <f>E238*R238/1000</f>
        <v>42944115.6384</v>
      </c>
      <c r="AF238" s="83"/>
      <c r="AG238" s="83">
        <f>F238*R238/1000</f>
        <v>0</v>
      </c>
      <c r="AH238" s="83"/>
      <c r="AI238" s="83"/>
      <c r="AJ238" s="85">
        <f>S238*K238/1000</f>
        <v>5534934.02856</v>
      </c>
      <c r="AK238" s="85"/>
      <c r="AL238" s="85">
        <f>S238*L238/1000</f>
        <v>0</v>
      </c>
      <c r="AM238" s="85"/>
    </row>
    <row r="239" ht="15" customHeight="1">
      <c r="A239" t="s" s="75">
        <v>293</v>
      </c>
      <c r="B239" s="76"/>
      <c r="C239" s="77">
        <v>1686532945</v>
      </c>
      <c r="D239" s="78">
        <v>0</v>
      </c>
      <c r="E239" s="77">
        <f>IF(W239=0,C239,0)</f>
        <v>1686532945</v>
      </c>
      <c r="F239" s="77">
        <f>IF(W239=1,C239,0)</f>
        <v>0</v>
      </c>
      <c r="G239" s="78">
        <v>35078159</v>
      </c>
      <c r="H239" s="78">
        <v>33680800</v>
      </c>
      <c r="I239" s="78">
        <v>30562554</v>
      </c>
      <c r="J239" s="78">
        <f>G239+H239+I239</f>
        <v>99321513</v>
      </c>
      <c r="K239" s="78">
        <f>IF(W239=0,J239,0)</f>
        <v>99321513</v>
      </c>
      <c r="L239" s="77">
        <f>IF(W239=1,J239,0)</f>
        <v>0</v>
      </c>
      <c r="M239" s="78">
        <v>1785854458</v>
      </c>
      <c r="N239" s="50">
        <f>J239/M239</f>
        <v>0.0556156816447581</v>
      </c>
      <c r="O239" s="79">
        <v>94.4384</v>
      </c>
      <c r="P239" s="79">
        <v>5.5616</v>
      </c>
      <c r="Q239" s="80"/>
      <c r="R239" s="81">
        <v>15.14</v>
      </c>
      <c r="S239" s="81">
        <v>15.14</v>
      </c>
      <c r="T239" s="81">
        <v>15.14</v>
      </c>
      <c r="U239" s="81">
        <v>15.14</v>
      </c>
      <c r="V239" s="82">
        <f>S239*N239+R239*(1-N239)</f>
        <v>15.14</v>
      </c>
      <c r="W239" s="83">
        <f>IF(R239=S239,0,1)</f>
        <v>0</v>
      </c>
      <c r="X239" s="84">
        <f>IF(R239&lt;14.76,C239,0)</f>
        <v>0</v>
      </c>
      <c r="Y239" s="84">
        <f>IF(S239&lt;14.67,J239,0)</f>
        <v>0</v>
      </c>
      <c r="Z239" s="83"/>
      <c r="AA239" s="85">
        <f>R239*C239/1000</f>
        <v>25534108.7873</v>
      </c>
      <c r="AB239" s="83"/>
      <c r="AC239" s="85">
        <f>S239*J239/1000</f>
        <v>1503727.70682</v>
      </c>
      <c r="AD239" s="83"/>
      <c r="AE239" s="86">
        <f>E239*R239/1000</f>
        <v>25534108.7873</v>
      </c>
      <c r="AF239" s="83"/>
      <c r="AG239" s="83">
        <f>F239*R239/1000</f>
        <v>0</v>
      </c>
      <c r="AH239" s="83"/>
      <c r="AI239" s="83"/>
      <c r="AJ239" s="85">
        <f>S239*K239/1000</f>
        <v>1503727.70682</v>
      </c>
      <c r="AK239" s="85"/>
      <c r="AL239" s="85">
        <f>S239*L239/1000</f>
        <v>0</v>
      </c>
      <c r="AM239" s="85"/>
    </row>
    <row r="240" ht="15" customHeight="1">
      <c r="A240" t="s" s="75">
        <v>294</v>
      </c>
      <c r="B240" s="76"/>
      <c r="C240" s="77">
        <v>97818506</v>
      </c>
      <c r="D240" s="78">
        <v>0</v>
      </c>
      <c r="E240" s="77">
        <f>IF(W240=0,C240,0)</f>
        <v>97818506</v>
      </c>
      <c r="F240" s="77">
        <f>IF(W240=1,C240,0)</f>
        <v>0</v>
      </c>
      <c r="G240" s="78">
        <v>6456604</v>
      </c>
      <c r="H240" s="78">
        <v>865200</v>
      </c>
      <c r="I240" s="78">
        <v>9101840</v>
      </c>
      <c r="J240" s="78">
        <f>G240+H240+I240</f>
        <v>16423644</v>
      </c>
      <c r="K240" s="78">
        <f>IF(W240=0,J240,0)</f>
        <v>16423644</v>
      </c>
      <c r="L240" s="77">
        <f>IF(W240=1,J240,0)</f>
        <v>0</v>
      </c>
      <c r="M240" s="78">
        <v>114242150</v>
      </c>
      <c r="N240" s="50">
        <f>J240/M240</f>
        <v>0.143761685157361</v>
      </c>
      <c r="O240" s="79">
        <v>85.6238</v>
      </c>
      <c r="P240" s="79">
        <v>14.3762</v>
      </c>
      <c r="Q240" s="80"/>
      <c r="R240" s="81">
        <v>17.5</v>
      </c>
      <c r="S240" s="81">
        <v>17.5</v>
      </c>
      <c r="T240" s="81">
        <v>17.5</v>
      </c>
      <c r="U240" s="81">
        <v>17.5</v>
      </c>
      <c r="V240" s="82">
        <f>S240*N240+R240*(1-N240)</f>
        <v>17.5</v>
      </c>
      <c r="W240" s="83">
        <f>IF(R240=S240,0,1)</f>
        <v>0</v>
      </c>
      <c r="X240" s="84">
        <f>IF(R240&lt;14.76,C240,0)</f>
        <v>0</v>
      </c>
      <c r="Y240" s="84">
        <f>IF(S240&lt;14.67,J240,0)</f>
        <v>0</v>
      </c>
      <c r="Z240" s="83"/>
      <c r="AA240" s="85">
        <f>R240*C240/1000</f>
        <v>1711823.855</v>
      </c>
      <c r="AB240" s="83"/>
      <c r="AC240" s="85">
        <f>S240*J240/1000</f>
        <v>287413.77</v>
      </c>
      <c r="AD240" s="83"/>
      <c r="AE240" s="86">
        <f>E240*R240/1000</f>
        <v>1711823.855</v>
      </c>
      <c r="AF240" s="83"/>
      <c r="AG240" s="83">
        <f>F240*R240/1000</f>
        <v>0</v>
      </c>
      <c r="AH240" s="83"/>
      <c r="AI240" s="83"/>
      <c r="AJ240" s="85">
        <f>S240*K240/1000</f>
        <v>287413.77</v>
      </c>
      <c r="AK240" s="85"/>
      <c r="AL240" s="85">
        <f>S240*L240/1000</f>
        <v>0</v>
      </c>
      <c r="AM240" s="85"/>
    </row>
    <row r="241" ht="15" customHeight="1">
      <c r="A241" t="s" s="75">
        <v>295</v>
      </c>
      <c r="B241" s="76"/>
      <c r="C241" s="77">
        <v>184247702</v>
      </c>
      <c r="D241" s="78">
        <v>0</v>
      </c>
      <c r="E241" s="77">
        <f>IF(W241=0,C241,0)</f>
        <v>184247702</v>
      </c>
      <c r="F241" s="77">
        <f>IF(W241=1,C241,0)</f>
        <v>0</v>
      </c>
      <c r="G241" s="78">
        <v>4963298</v>
      </c>
      <c r="H241" s="78">
        <v>211300</v>
      </c>
      <c r="I241" s="78">
        <v>15238862</v>
      </c>
      <c r="J241" s="78">
        <f>G241+H241+I241</f>
        <v>20413460</v>
      </c>
      <c r="K241" s="78">
        <f>IF(W241=0,J241,0)</f>
        <v>20413460</v>
      </c>
      <c r="L241" s="77">
        <f>IF(W241=1,J241,0)</f>
        <v>0</v>
      </c>
      <c r="M241" s="78">
        <v>204661162</v>
      </c>
      <c r="N241" s="50">
        <f>J241/M241</f>
        <v>0.09974271522996631</v>
      </c>
      <c r="O241" s="79">
        <v>90.0257</v>
      </c>
      <c r="P241" s="79">
        <v>9.974299999999999</v>
      </c>
      <c r="Q241" s="80"/>
      <c r="R241" s="81">
        <v>15.79</v>
      </c>
      <c r="S241" s="81">
        <v>15.79</v>
      </c>
      <c r="T241" s="81">
        <v>15.79</v>
      </c>
      <c r="U241" s="81">
        <v>15.79</v>
      </c>
      <c r="V241" s="82">
        <f>S241*N241+R241*(1-N241)</f>
        <v>15.79</v>
      </c>
      <c r="W241" s="83">
        <f>IF(R241=S241,0,1)</f>
        <v>0</v>
      </c>
      <c r="X241" s="84">
        <f>IF(R241&lt;14.76,C241,0)</f>
        <v>0</v>
      </c>
      <c r="Y241" s="84">
        <f>IF(S241&lt;14.67,J241,0)</f>
        <v>0</v>
      </c>
      <c r="Z241" s="83"/>
      <c r="AA241" s="85">
        <f>R241*C241/1000</f>
        <v>2909271.21458</v>
      </c>
      <c r="AB241" s="83"/>
      <c r="AC241" s="85">
        <f>S241*J241/1000</f>
        <v>322328.5334</v>
      </c>
      <c r="AD241" s="83"/>
      <c r="AE241" s="86">
        <f>E241*R241/1000</f>
        <v>2909271.21458</v>
      </c>
      <c r="AF241" s="83"/>
      <c r="AG241" s="83">
        <f>F241*R241/1000</f>
        <v>0</v>
      </c>
      <c r="AH241" s="83"/>
      <c r="AI241" s="83"/>
      <c r="AJ241" s="85">
        <f>S241*K241/1000</f>
        <v>322328.5334</v>
      </c>
      <c r="AK241" s="85"/>
      <c r="AL241" s="85">
        <f>S241*L241/1000</f>
        <v>0</v>
      </c>
      <c r="AM241" s="85"/>
    </row>
    <row r="242" ht="15" customHeight="1">
      <c r="A242" t="s" s="75">
        <v>296</v>
      </c>
      <c r="B242" s="76"/>
      <c r="C242" s="77">
        <v>291054950</v>
      </c>
      <c r="D242" s="78">
        <v>0</v>
      </c>
      <c r="E242" s="77">
        <f>IF(W242=0,C242,0)</f>
        <v>291054950</v>
      </c>
      <c r="F242" s="77">
        <f>IF(W242=1,C242,0)</f>
        <v>0</v>
      </c>
      <c r="G242" s="78">
        <v>8008209</v>
      </c>
      <c r="H242" s="78">
        <v>659500</v>
      </c>
      <c r="I242" s="78">
        <v>6909964</v>
      </c>
      <c r="J242" s="78">
        <f>G242+H242+I242</f>
        <v>15577673</v>
      </c>
      <c r="K242" s="78">
        <f>IF(W242=0,J242,0)</f>
        <v>15577673</v>
      </c>
      <c r="L242" s="77">
        <f>IF(W242=1,J242,0)</f>
        <v>0</v>
      </c>
      <c r="M242" s="78">
        <v>306632623</v>
      </c>
      <c r="N242" s="50">
        <f>J242/M242</f>
        <v>0.0508023994563683</v>
      </c>
      <c r="O242" s="79">
        <v>94.9198</v>
      </c>
      <c r="P242" s="79">
        <v>5.0802</v>
      </c>
      <c r="Q242" s="80"/>
      <c r="R242" s="81">
        <v>12.84</v>
      </c>
      <c r="S242" s="81">
        <v>12.84</v>
      </c>
      <c r="T242" s="81">
        <v>12.84</v>
      </c>
      <c r="U242" s="81">
        <v>12.84</v>
      </c>
      <c r="V242" s="82">
        <f>S242*N242+R242*(1-N242)</f>
        <v>12.84</v>
      </c>
      <c r="W242" s="83">
        <f>IF(R242=S242,0,1)</f>
        <v>0</v>
      </c>
      <c r="X242" s="84">
        <f>IF(R242&lt;14.76,C242,0)</f>
        <v>291054950</v>
      </c>
      <c r="Y242" s="84">
        <f>IF(S242&lt;14.67,J242,0)</f>
        <v>15577673</v>
      </c>
      <c r="Z242" s="83"/>
      <c r="AA242" s="85">
        <f>R242*C242/1000</f>
        <v>3737145.558</v>
      </c>
      <c r="AB242" s="83"/>
      <c r="AC242" s="85">
        <f>S242*J242/1000</f>
        <v>200017.32132</v>
      </c>
      <c r="AD242" s="83"/>
      <c r="AE242" s="86">
        <f>E242*R242/1000</f>
        <v>3737145.558</v>
      </c>
      <c r="AF242" s="83"/>
      <c r="AG242" s="83">
        <f>F242*R242/1000</f>
        <v>0</v>
      </c>
      <c r="AH242" s="83"/>
      <c r="AI242" s="83"/>
      <c r="AJ242" s="85">
        <f>S242*K242/1000</f>
        <v>200017.32132</v>
      </c>
      <c r="AK242" s="85"/>
      <c r="AL242" s="85">
        <f>S242*L242/1000</f>
        <v>0</v>
      </c>
      <c r="AM242" s="85"/>
    </row>
    <row r="243" ht="15" customHeight="1">
      <c r="A243" t="s" s="75">
        <v>297</v>
      </c>
      <c r="B243" s="76"/>
      <c r="C243" s="77">
        <v>3582488605</v>
      </c>
      <c r="D243" s="78">
        <v>0</v>
      </c>
      <c r="E243" s="77">
        <f>IF(W243=0,C243,0)</f>
        <v>0</v>
      </c>
      <c r="F243" s="77">
        <f>IF(W243=1,C243,0)</f>
        <v>3582488605</v>
      </c>
      <c r="G243" s="78">
        <v>418098525</v>
      </c>
      <c r="H243" s="78">
        <v>155279207</v>
      </c>
      <c r="I243" s="78">
        <v>332497570</v>
      </c>
      <c r="J243" s="78">
        <f>G243+H243+I243</f>
        <v>905875302</v>
      </c>
      <c r="K243" s="78">
        <f>IF(W243=0,J243,0)</f>
        <v>0</v>
      </c>
      <c r="L243" s="77">
        <f>IF(W243=1,J243,0)</f>
        <v>905875302</v>
      </c>
      <c r="M243" s="78">
        <v>4488363907</v>
      </c>
      <c r="N243" s="50">
        <f>J243/M243</f>
        <v>0.201827507922699</v>
      </c>
      <c r="O243" s="79">
        <v>79.8172</v>
      </c>
      <c r="P243" s="79">
        <v>20.1828</v>
      </c>
      <c r="Q243" s="80"/>
      <c r="R243" s="81">
        <v>18.32</v>
      </c>
      <c r="S243" s="81">
        <v>39.21</v>
      </c>
      <c r="T243" s="81">
        <v>39.21</v>
      </c>
      <c r="U243" s="81">
        <v>39.21</v>
      </c>
      <c r="V243" s="82">
        <f>S243*N243+R243*(1-N243)</f>
        <v>22.5361766405052</v>
      </c>
      <c r="W243" s="83">
        <f>IF(R243=S243,0,1)</f>
        <v>1</v>
      </c>
      <c r="X243" s="84">
        <f>IF(R243&lt;14.76,C243,0)</f>
        <v>0</v>
      </c>
      <c r="Y243" s="84">
        <f>IF(S243&lt;14.67,J243,0)</f>
        <v>0</v>
      </c>
      <c r="Z243" s="83"/>
      <c r="AA243" s="85">
        <f>R243*C243/1000</f>
        <v>65631191.2436</v>
      </c>
      <c r="AB243" s="83"/>
      <c r="AC243" s="85">
        <f>S243*J243/1000</f>
        <v>35519370.59142</v>
      </c>
      <c r="AD243" s="83"/>
      <c r="AE243" s="86">
        <f>E243*R243/1000</f>
        <v>0</v>
      </c>
      <c r="AF243" s="83"/>
      <c r="AG243" s="83">
        <f>F243*R243/1000</f>
        <v>65631191.2436</v>
      </c>
      <c r="AH243" s="83"/>
      <c r="AI243" s="83"/>
      <c r="AJ243" s="85">
        <f>S243*K243/1000</f>
        <v>0</v>
      </c>
      <c r="AK243" s="85"/>
      <c r="AL243" s="85">
        <f>S243*L243/1000</f>
        <v>35519370.59142</v>
      </c>
      <c r="AM243" s="85"/>
    </row>
    <row r="244" ht="15" customHeight="1">
      <c r="A244" t="s" s="75">
        <v>298</v>
      </c>
      <c r="B244" s="76"/>
      <c r="C244" s="77">
        <v>78004775</v>
      </c>
      <c r="D244" s="78">
        <v>0</v>
      </c>
      <c r="E244" s="77">
        <f>IF(W244=0,C244,0)</f>
        <v>78004775</v>
      </c>
      <c r="F244" s="77">
        <f>IF(W244=1,C244,0)</f>
        <v>0</v>
      </c>
      <c r="G244" s="78">
        <v>8069862</v>
      </c>
      <c r="H244" s="78">
        <v>1503200</v>
      </c>
      <c r="I244" s="78">
        <v>24726756</v>
      </c>
      <c r="J244" s="78">
        <f>G244+H244+I244</f>
        <v>34299818</v>
      </c>
      <c r="K244" s="78">
        <f>IF(W244=0,J244,0)</f>
        <v>34299818</v>
      </c>
      <c r="L244" s="77">
        <f>IF(W244=1,J244,0)</f>
        <v>0</v>
      </c>
      <c r="M244" s="78">
        <v>112304593</v>
      </c>
      <c r="N244" s="50">
        <f>J244/M244</f>
        <v>0.305417766840578</v>
      </c>
      <c r="O244" s="79">
        <v>69.45820000000001</v>
      </c>
      <c r="P244" s="79">
        <v>30.5418</v>
      </c>
      <c r="Q244" s="80"/>
      <c r="R244" s="81">
        <v>20.72</v>
      </c>
      <c r="S244" s="81">
        <v>20.72</v>
      </c>
      <c r="T244" s="81">
        <v>20.72</v>
      </c>
      <c r="U244" s="81">
        <v>20.72</v>
      </c>
      <c r="V244" s="82">
        <f>S244*N244+R244*(1-N244)</f>
        <v>20.72</v>
      </c>
      <c r="W244" s="83">
        <f>IF(R244=S244,0,1)</f>
        <v>0</v>
      </c>
      <c r="X244" s="84">
        <f>IF(R244&lt;14.76,C244,0)</f>
        <v>0</v>
      </c>
      <c r="Y244" s="84">
        <f>IF(S244&lt;14.67,J244,0)</f>
        <v>0</v>
      </c>
      <c r="Z244" s="83"/>
      <c r="AA244" s="85">
        <f>R244*C244/1000</f>
        <v>1616258.938</v>
      </c>
      <c r="AB244" s="83"/>
      <c r="AC244" s="85">
        <f>S244*J244/1000</f>
        <v>710692.22896</v>
      </c>
      <c r="AD244" s="83"/>
      <c r="AE244" s="86">
        <f>E244*R244/1000</f>
        <v>1616258.938</v>
      </c>
      <c r="AF244" s="83"/>
      <c r="AG244" s="83">
        <f>F244*R244/1000</f>
        <v>0</v>
      </c>
      <c r="AH244" s="83"/>
      <c r="AI244" s="83"/>
      <c r="AJ244" s="85">
        <f>S244*K244/1000</f>
        <v>710692.22896</v>
      </c>
      <c r="AK244" s="85"/>
      <c r="AL244" s="85">
        <f>S244*L244/1000</f>
        <v>0</v>
      </c>
      <c r="AM244" s="85"/>
    </row>
    <row r="245" ht="15" customHeight="1">
      <c r="A245" t="s" s="75">
        <v>299</v>
      </c>
      <c r="B245" s="76"/>
      <c r="C245" s="77">
        <v>1408731744</v>
      </c>
      <c r="D245" s="78">
        <v>0</v>
      </c>
      <c r="E245" s="77">
        <f>IF(W245=0,C245,0)</f>
        <v>0</v>
      </c>
      <c r="F245" s="77">
        <f>IF(W245=1,C245,0)</f>
        <v>1408731744</v>
      </c>
      <c r="G245" s="78">
        <v>319356980</v>
      </c>
      <c r="H245" s="78">
        <v>146510400</v>
      </c>
      <c r="I245" s="78">
        <v>117413930</v>
      </c>
      <c r="J245" s="78">
        <f>G245+H245+I245</f>
        <v>583281310</v>
      </c>
      <c r="K245" s="78">
        <f>IF(W245=0,J245,0)</f>
        <v>0</v>
      </c>
      <c r="L245" s="77">
        <f>IF(W245=1,J245,0)</f>
        <v>583281310</v>
      </c>
      <c r="M245" s="78">
        <v>1992013054</v>
      </c>
      <c r="N245" s="50">
        <f>J245/M245</f>
        <v>0.292809983764293</v>
      </c>
      <c r="O245" s="79">
        <v>70.71899999999999</v>
      </c>
      <c r="P245" s="79">
        <v>29.281</v>
      </c>
      <c r="Q245" s="80"/>
      <c r="R245" s="81">
        <v>12.48</v>
      </c>
      <c r="S245" s="81">
        <v>18.33</v>
      </c>
      <c r="T245" s="81">
        <v>18.33</v>
      </c>
      <c r="U245" s="81">
        <v>18.33</v>
      </c>
      <c r="V245" s="82">
        <f>S245*N245+R245*(1-N245)</f>
        <v>14.1929384050211</v>
      </c>
      <c r="W245" s="83">
        <f>IF(R245=S245,0,1)</f>
        <v>1</v>
      </c>
      <c r="X245" s="84">
        <f>IF(R245&lt;14.76,C245,0)</f>
        <v>1408731744</v>
      </c>
      <c r="Y245" s="84">
        <f>IF(S245&lt;14.67,J245,0)</f>
        <v>0</v>
      </c>
      <c r="Z245" s="83"/>
      <c r="AA245" s="85">
        <f>R245*C245/1000</f>
        <v>17580972.16512</v>
      </c>
      <c r="AB245" s="83"/>
      <c r="AC245" s="85">
        <f>S245*J245/1000</f>
        <v>10691546.4123</v>
      </c>
      <c r="AD245" s="83"/>
      <c r="AE245" s="86">
        <f>E245*R245/1000</f>
        <v>0</v>
      </c>
      <c r="AF245" s="83"/>
      <c r="AG245" s="83">
        <f>F245*R245/1000</f>
        <v>17580972.16512</v>
      </c>
      <c r="AH245" s="83"/>
      <c r="AI245" s="83"/>
      <c r="AJ245" s="85">
        <f>S245*K245/1000</f>
        <v>0</v>
      </c>
      <c r="AK245" s="85"/>
      <c r="AL245" s="85">
        <f>S245*L245/1000</f>
        <v>10691546.4123</v>
      </c>
      <c r="AM245" s="85"/>
    </row>
    <row r="246" ht="15" customHeight="1">
      <c r="A246" t="s" s="75">
        <v>300</v>
      </c>
      <c r="B246" s="76"/>
      <c r="C246" s="77">
        <v>12759935641</v>
      </c>
      <c r="D246" s="78">
        <v>0</v>
      </c>
      <c r="E246" s="77">
        <f>IF(W246=0,C246,0)</f>
        <v>12759935641</v>
      </c>
      <c r="F246" s="77">
        <f>IF(W246=1,C246,0)</f>
        <v>0</v>
      </c>
      <c r="G246" s="78">
        <v>1206582327</v>
      </c>
      <c r="H246" s="78">
        <v>463511300</v>
      </c>
      <c r="I246" s="78">
        <v>526184049</v>
      </c>
      <c r="J246" s="78">
        <f>G246+H246+I246</f>
        <v>2196277676</v>
      </c>
      <c r="K246" s="78">
        <f>IF(W246=0,J246,0)</f>
        <v>2196277676</v>
      </c>
      <c r="L246" s="77">
        <f>IF(W246=1,J246,0)</f>
        <v>0</v>
      </c>
      <c r="M246" s="78">
        <v>14956213317</v>
      </c>
      <c r="N246" s="50">
        <f>J246/M246</f>
        <v>0.146847175113743</v>
      </c>
      <c r="O246" s="79">
        <v>85.31529999999999</v>
      </c>
      <c r="P246" s="79">
        <v>14.6847</v>
      </c>
      <c r="Q246" s="80"/>
      <c r="R246" s="81">
        <v>13.71</v>
      </c>
      <c r="S246" s="81">
        <v>13.71</v>
      </c>
      <c r="T246" s="81">
        <v>13.71</v>
      </c>
      <c r="U246" s="81">
        <v>13.71</v>
      </c>
      <c r="V246" s="82">
        <f>S246*N246+R246*(1-N246)</f>
        <v>13.71</v>
      </c>
      <c r="W246" s="83">
        <f>IF(R246=S246,0,1)</f>
        <v>0</v>
      </c>
      <c r="X246" s="84">
        <f>IF(R246&lt;14.76,C246,0)</f>
        <v>12759935641</v>
      </c>
      <c r="Y246" s="84">
        <f>IF(S246&lt;14.67,J246,0)</f>
        <v>2196277676</v>
      </c>
      <c r="Z246" s="83"/>
      <c r="AA246" s="85">
        <f>R246*C246/1000</f>
        <v>174938717.63811</v>
      </c>
      <c r="AB246" s="83"/>
      <c r="AC246" s="85">
        <f>S246*J246/1000</f>
        <v>30110966.93796</v>
      </c>
      <c r="AD246" s="83"/>
      <c r="AE246" s="86">
        <f>E246*R246/1000</f>
        <v>174938717.63811</v>
      </c>
      <c r="AF246" s="83"/>
      <c r="AG246" s="83">
        <f>F246*R246/1000</f>
        <v>0</v>
      </c>
      <c r="AH246" s="83"/>
      <c r="AI246" s="83"/>
      <c r="AJ246" s="85">
        <f>S246*K246/1000</f>
        <v>30110966.93796</v>
      </c>
      <c r="AK246" s="85"/>
      <c r="AL246" s="85">
        <f>S246*L246/1000</f>
        <v>0</v>
      </c>
      <c r="AM246" s="85"/>
    </row>
    <row r="247" ht="15" customHeight="1">
      <c r="A247" t="s" s="75">
        <v>301</v>
      </c>
      <c r="B247" s="76"/>
      <c r="C247" s="77">
        <v>507310958</v>
      </c>
      <c r="D247" s="78">
        <v>0</v>
      </c>
      <c r="E247" s="77">
        <f>IF(W247=0,C247,0)</f>
        <v>507310958</v>
      </c>
      <c r="F247" s="77">
        <f>IF(W247=1,C247,0)</f>
        <v>0</v>
      </c>
      <c r="G247" s="78">
        <v>88090330</v>
      </c>
      <c r="H247" s="78">
        <v>19612712</v>
      </c>
      <c r="I247" s="78">
        <v>62232970</v>
      </c>
      <c r="J247" s="78">
        <f>G247+H247+I247</f>
        <v>169936012</v>
      </c>
      <c r="K247" s="78">
        <f>IF(W247=0,J247,0)</f>
        <v>169936012</v>
      </c>
      <c r="L247" s="77">
        <f>IF(W247=1,J247,0)</f>
        <v>0</v>
      </c>
      <c r="M247" s="78">
        <v>677246970</v>
      </c>
      <c r="N247" s="50">
        <f>J247/M247</f>
        <v>0.25092177525726</v>
      </c>
      <c r="O247" s="79">
        <v>74.90779999999999</v>
      </c>
      <c r="P247" s="79">
        <v>25.0922</v>
      </c>
      <c r="Q247" s="80"/>
      <c r="R247" s="81">
        <v>15.05</v>
      </c>
      <c r="S247" s="81">
        <v>15.05</v>
      </c>
      <c r="T247" s="81">
        <v>15.05</v>
      </c>
      <c r="U247" s="81">
        <v>15.05</v>
      </c>
      <c r="V247" s="82">
        <f>S247*N247+R247*(1-N247)</f>
        <v>15.05</v>
      </c>
      <c r="W247" s="83">
        <f>IF(R247=S247,0,1)</f>
        <v>0</v>
      </c>
      <c r="X247" s="84">
        <f>IF(R247&lt;14.76,C247,0)</f>
        <v>0</v>
      </c>
      <c r="Y247" s="84">
        <f>IF(S247&lt;14.67,J247,0)</f>
        <v>0</v>
      </c>
      <c r="Z247" s="83"/>
      <c r="AA247" s="85">
        <f>R247*C247/1000</f>
        <v>7635029.9179</v>
      </c>
      <c r="AB247" s="83"/>
      <c r="AC247" s="85">
        <f>S247*J247/1000</f>
        <v>2557536.9806</v>
      </c>
      <c r="AD247" s="83"/>
      <c r="AE247" s="86">
        <f>E247*R247/1000</f>
        <v>7635029.9179</v>
      </c>
      <c r="AF247" s="83"/>
      <c r="AG247" s="83">
        <f>F247*R247/1000</f>
        <v>0</v>
      </c>
      <c r="AH247" s="83"/>
      <c r="AI247" s="83"/>
      <c r="AJ247" s="85">
        <f>S247*K247/1000</f>
        <v>2557536.9806</v>
      </c>
      <c r="AK247" s="85"/>
      <c r="AL247" s="85">
        <f>S247*L247/1000</f>
        <v>0</v>
      </c>
      <c r="AM247" s="85"/>
    </row>
    <row r="248" ht="15" customHeight="1">
      <c r="A248" t="s" s="75">
        <v>302</v>
      </c>
      <c r="B248" s="76"/>
      <c r="C248" s="77">
        <v>637244738</v>
      </c>
      <c r="D248" s="78">
        <v>0</v>
      </c>
      <c r="E248" s="77">
        <f>IF(W248=0,C248,0)</f>
        <v>637244738</v>
      </c>
      <c r="F248" s="77">
        <f>IF(W248=1,C248,0)</f>
        <v>0</v>
      </c>
      <c r="G248" s="78">
        <v>8970797</v>
      </c>
      <c r="H248" s="78">
        <v>2097600</v>
      </c>
      <c r="I248" s="78">
        <v>13931210</v>
      </c>
      <c r="J248" s="78">
        <f>G248+H248+I248</f>
        <v>24999607</v>
      </c>
      <c r="K248" s="78">
        <f>IF(W248=0,J248,0)</f>
        <v>24999607</v>
      </c>
      <c r="L248" s="77">
        <f>IF(W248=1,J248,0)</f>
        <v>0</v>
      </c>
      <c r="M248" s="78">
        <v>662244345</v>
      </c>
      <c r="N248" s="50">
        <f>J248/M248</f>
        <v>0.0377498232921868</v>
      </c>
      <c r="O248" s="79">
        <v>96.22499999999999</v>
      </c>
      <c r="P248" s="79">
        <v>3.775</v>
      </c>
      <c r="Q248" s="80"/>
      <c r="R248" s="81">
        <v>15.14</v>
      </c>
      <c r="S248" s="81">
        <v>15.14</v>
      </c>
      <c r="T248" s="81">
        <v>15.14</v>
      </c>
      <c r="U248" s="81">
        <v>15.14</v>
      </c>
      <c r="V248" s="82">
        <f>S248*N248+R248*(1-N248)</f>
        <v>15.14</v>
      </c>
      <c r="W248" s="83">
        <f>IF(R248=S248,0,1)</f>
        <v>0</v>
      </c>
      <c r="X248" s="84">
        <f>IF(R248&lt;14.76,C248,0)</f>
        <v>0</v>
      </c>
      <c r="Y248" s="84">
        <f>IF(S248&lt;14.67,J248,0)</f>
        <v>0</v>
      </c>
      <c r="Z248" s="83"/>
      <c r="AA248" s="85">
        <f>R248*C248/1000</f>
        <v>9647885.333319999</v>
      </c>
      <c r="AB248" s="83"/>
      <c r="AC248" s="85">
        <f>S248*J248/1000</f>
        <v>378494.04998</v>
      </c>
      <c r="AD248" s="83"/>
      <c r="AE248" s="86">
        <f>E248*R248/1000</f>
        <v>9647885.333319999</v>
      </c>
      <c r="AF248" s="83"/>
      <c r="AG248" s="83">
        <f>F248*R248/1000</f>
        <v>0</v>
      </c>
      <c r="AH248" s="83"/>
      <c r="AI248" s="83"/>
      <c r="AJ248" s="85">
        <f>S248*K248/1000</f>
        <v>378494.04998</v>
      </c>
      <c r="AK248" s="85"/>
      <c r="AL248" s="85">
        <f>S248*L248/1000</f>
        <v>0</v>
      </c>
      <c r="AM248" s="85"/>
    </row>
    <row r="249" ht="15" customHeight="1">
      <c r="A249" t="s" s="75">
        <v>303</v>
      </c>
      <c r="B249" s="76"/>
      <c r="C249" s="77">
        <v>3868550271</v>
      </c>
      <c r="D249" s="78">
        <v>0</v>
      </c>
      <c r="E249" s="77">
        <f>IF(W249=0,C249,0)</f>
        <v>0</v>
      </c>
      <c r="F249" s="77">
        <f>IF(W249=1,C249,0)</f>
        <v>3868550271</v>
      </c>
      <c r="G249" s="78">
        <v>575378649</v>
      </c>
      <c r="H249" s="78">
        <v>4506200</v>
      </c>
      <c r="I249" s="78">
        <v>45955530</v>
      </c>
      <c r="J249" s="78">
        <f>G249+H249+I249</f>
        <v>625840379</v>
      </c>
      <c r="K249" s="78">
        <f>IF(W249=0,J249,0)</f>
        <v>0</v>
      </c>
      <c r="L249" s="77">
        <f>IF(W249=1,J249,0)</f>
        <v>625840379</v>
      </c>
      <c r="M249" s="78">
        <v>4494390650</v>
      </c>
      <c r="N249" s="50">
        <f>J249/M249</f>
        <v>0.139249217021222</v>
      </c>
      <c r="O249" s="79">
        <v>86.07510000000001</v>
      </c>
      <c r="P249" s="79">
        <v>13.9249</v>
      </c>
      <c r="Q249" s="80"/>
      <c r="R249" s="81">
        <v>5.98</v>
      </c>
      <c r="S249" s="81">
        <v>5.7</v>
      </c>
      <c r="T249" s="81">
        <v>5.7</v>
      </c>
      <c r="U249" s="81">
        <v>5.7</v>
      </c>
      <c r="V249" s="82">
        <f>S249*N249+R249*(1-N249)</f>
        <v>5.94101021923406</v>
      </c>
      <c r="W249" s="83">
        <f>IF(R249=S249,0,1)</f>
        <v>1</v>
      </c>
      <c r="X249" s="84">
        <f>IF(R249&lt;14.76,C249,0)</f>
        <v>3868550271</v>
      </c>
      <c r="Y249" s="84">
        <f>IF(S249&lt;14.67,J249,0)</f>
        <v>625840379</v>
      </c>
      <c r="Z249" s="83"/>
      <c r="AA249" s="85">
        <f>R249*C249/1000</f>
        <v>23133930.62058</v>
      </c>
      <c r="AB249" s="83"/>
      <c r="AC249" s="85">
        <f>S249*J249/1000</f>
        <v>3567290.1603</v>
      </c>
      <c r="AD249" s="83"/>
      <c r="AE249" s="86">
        <f>E249*R249/1000</f>
        <v>0</v>
      </c>
      <c r="AF249" s="83"/>
      <c r="AG249" s="83">
        <f>F249*R249/1000</f>
        <v>23133930.62058</v>
      </c>
      <c r="AH249" s="83"/>
      <c r="AI249" s="83"/>
      <c r="AJ249" s="85">
        <f>S249*K249/1000</f>
        <v>0</v>
      </c>
      <c r="AK249" s="85"/>
      <c r="AL249" s="85">
        <f>S249*L249/1000</f>
        <v>3567290.1603</v>
      </c>
      <c r="AM249" s="85"/>
    </row>
    <row r="250" ht="15" customHeight="1">
      <c r="A250" t="s" s="75">
        <v>304</v>
      </c>
      <c r="B250" s="76"/>
      <c r="C250" s="77">
        <v>17945457731</v>
      </c>
      <c r="D250" s="78">
        <v>0</v>
      </c>
      <c r="E250" s="77">
        <f>IF(W250=0,C250,0)</f>
        <v>0</v>
      </c>
      <c r="F250" s="77">
        <f>IF(W250=1,C250,0)</f>
        <v>17945457731</v>
      </c>
      <c r="G250" s="78">
        <v>2208622325</v>
      </c>
      <c r="H250" s="78">
        <v>191922905</v>
      </c>
      <c r="I250" s="78">
        <v>512037220</v>
      </c>
      <c r="J250" s="78">
        <f>G250+H250+I250</f>
        <v>2912582450</v>
      </c>
      <c r="K250" s="78">
        <f>IF(W250=0,J250,0)</f>
        <v>0</v>
      </c>
      <c r="L250" s="77">
        <f>IF(W250=1,J250,0)</f>
        <v>2912582450</v>
      </c>
      <c r="M250" s="78">
        <v>20858040181</v>
      </c>
      <c r="N250" s="50">
        <f>J250/M250</f>
        <v>0.13963835646712</v>
      </c>
      <c r="O250" s="79">
        <v>86.03619999999999</v>
      </c>
      <c r="P250" s="79">
        <v>13.9638</v>
      </c>
      <c r="Q250" s="80"/>
      <c r="R250" s="81">
        <v>11.13</v>
      </c>
      <c r="S250" s="81">
        <v>22.18</v>
      </c>
      <c r="T250" s="81">
        <v>22.18</v>
      </c>
      <c r="U250" s="81">
        <v>22.18</v>
      </c>
      <c r="V250" s="82">
        <f>S250*N250+R250*(1-N250)</f>
        <v>12.6730038389617</v>
      </c>
      <c r="W250" s="83">
        <f>IF(R250=S250,0,1)</f>
        <v>1</v>
      </c>
      <c r="X250" s="84">
        <f>IF(R250&lt;14.76,C250,0)</f>
        <v>17945457731</v>
      </c>
      <c r="Y250" s="84">
        <f>IF(S250&lt;14.67,J250,0)</f>
        <v>0</v>
      </c>
      <c r="Z250" s="83"/>
      <c r="AA250" s="85">
        <f>R250*C250/1000</f>
        <v>199732944.54603</v>
      </c>
      <c r="AB250" s="83"/>
      <c r="AC250" s="85">
        <f>S250*J250/1000</f>
        <v>64601078.741</v>
      </c>
      <c r="AD250" s="83"/>
      <c r="AE250" s="86">
        <f>E250*R250/1000</f>
        <v>0</v>
      </c>
      <c r="AF250" s="83"/>
      <c r="AG250" s="83">
        <f>F250*R250/1000</f>
        <v>199732944.54603</v>
      </c>
      <c r="AH250" s="83"/>
      <c r="AI250" s="83"/>
      <c r="AJ250" s="85">
        <f>S250*K250/1000</f>
        <v>0</v>
      </c>
      <c r="AK250" s="85"/>
      <c r="AL250" s="85">
        <f>S250*L250/1000</f>
        <v>64601078.741</v>
      </c>
      <c r="AM250" s="85"/>
    </row>
    <row r="251" ht="15" customHeight="1">
      <c r="A251" t="s" s="75">
        <v>305</v>
      </c>
      <c r="B251" s="76"/>
      <c r="C251" s="77">
        <v>4678445003</v>
      </c>
      <c r="D251" s="78">
        <v>0</v>
      </c>
      <c r="E251" s="77">
        <f>IF(W251=0,C251,0)</f>
        <v>0</v>
      </c>
      <c r="F251" s="77">
        <f>IF(W251=1,C251,0)</f>
        <v>4678445003</v>
      </c>
      <c r="G251" s="78">
        <v>375699706</v>
      </c>
      <c r="H251" s="78">
        <v>149628366</v>
      </c>
      <c r="I251" s="78">
        <v>108880990</v>
      </c>
      <c r="J251" s="78">
        <f>G251+H251+I251</f>
        <v>634209062</v>
      </c>
      <c r="K251" s="78">
        <f>IF(W251=0,J251,0)</f>
        <v>0</v>
      </c>
      <c r="L251" s="77">
        <f>IF(W251=1,J251,0)</f>
        <v>634209062</v>
      </c>
      <c r="M251" s="78">
        <v>5312654065</v>
      </c>
      <c r="N251" s="50">
        <f>J251/M251</f>
        <v>0.119377067326517</v>
      </c>
      <c r="O251" s="79">
        <v>88.06229999999999</v>
      </c>
      <c r="P251" s="79">
        <v>11.9377</v>
      </c>
      <c r="Q251" s="80"/>
      <c r="R251" s="81">
        <v>12.08</v>
      </c>
      <c r="S251" s="81">
        <v>23.36</v>
      </c>
      <c r="T251" s="81">
        <v>23.36</v>
      </c>
      <c r="U251" s="81">
        <v>23.36</v>
      </c>
      <c r="V251" s="82">
        <f>S251*N251+R251*(1-N251)</f>
        <v>13.4265733194431</v>
      </c>
      <c r="W251" s="83">
        <f>IF(R251=S251,0,1)</f>
        <v>1</v>
      </c>
      <c r="X251" s="84">
        <f>IF(R251&lt;14.76,C251,0)</f>
        <v>4678445003</v>
      </c>
      <c r="Y251" s="84">
        <f>IF(S251&lt;14.67,J251,0)</f>
        <v>0</v>
      </c>
      <c r="Z251" s="83"/>
      <c r="AA251" s="85">
        <f>R251*C251/1000</f>
        <v>56515615.63624</v>
      </c>
      <c r="AB251" s="83"/>
      <c r="AC251" s="85">
        <f>S251*J251/1000</f>
        <v>14815123.68832</v>
      </c>
      <c r="AD251" s="83"/>
      <c r="AE251" s="86">
        <f>E251*R251/1000</f>
        <v>0</v>
      </c>
      <c r="AF251" s="83"/>
      <c r="AG251" s="83">
        <f>F251*R251/1000</f>
        <v>56515615.63624</v>
      </c>
      <c r="AH251" s="83"/>
      <c r="AI251" s="83"/>
      <c r="AJ251" s="85">
        <f>S251*K251/1000</f>
        <v>0</v>
      </c>
      <c r="AK251" s="85"/>
      <c r="AL251" s="85">
        <f>S251*L251/1000</f>
        <v>14815123.68832</v>
      </c>
      <c r="AM251" s="85"/>
    </row>
    <row r="252" ht="15" customHeight="1">
      <c r="A252" t="s" s="75">
        <v>306</v>
      </c>
      <c r="B252" s="76"/>
      <c r="C252" s="77">
        <v>2195247538</v>
      </c>
      <c r="D252" s="78">
        <v>0</v>
      </c>
      <c r="E252" s="77">
        <f>IF(W252=0,C252,0)</f>
        <v>0</v>
      </c>
      <c r="F252" s="77">
        <f>IF(W252=1,C252,0)</f>
        <v>2195247538</v>
      </c>
      <c r="G252" s="78">
        <v>455314628</v>
      </c>
      <c r="H252" s="78">
        <v>135801750</v>
      </c>
      <c r="I252" s="78">
        <v>45229310</v>
      </c>
      <c r="J252" s="78">
        <f>G252+H252+I252</f>
        <v>636345688</v>
      </c>
      <c r="K252" s="78">
        <f>IF(W252=0,J252,0)</f>
        <v>0</v>
      </c>
      <c r="L252" s="77">
        <f>IF(W252=1,J252,0)</f>
        <v>636345688</v>
      </c>
      <c r="M252" s="78">
        <v>2831593226</v>
      </c>
      <c r="N252" s="50">
        <f>J252/M252</f>
        <v>0.22473061531473</v>
      </c>
      <c r="O252" s="79">
        <v>77.5269</v>
      </c>
      <c r="P252" s="79">
        <v>22.4731</v>
      </c>
      <c r="Q252" s="80"/>
      <c r="R252" s="81">
        <v>13.6</v>
      </c>
      <c r="S252" s="81">
        <v>18.53</v>
      </c>
      <c r="T252" s="81">
        <v>18.53</v>
      </c>
      <c r="U252" s="81">
        <v>18.53</v>
      </c>
      <c r="V252" s="82">
        <f>S252*N252+R252*(1-N252)</f>
        <v>14.7079219335016</v>
      </c>
      <c r="W252" s="83">
        <f>IF(R252=S252,0,1)</f>
        <v>1</v>
      </c>
      <c r="X252" s="84">
        <f>IF(R252&lt;14.76,C252,0)</f>
        <v>2195247538</v>
      </c>
      <c r="Y252" s="84">
        <f>IF(S252&lt;14.67,J252,0)</f>
        <v>0</v>
      </c>
      <c r="Z252" s="83"/>
      <c r="AA252" s="85">
        <f>R252*C252/1000</f>
        <v>29855366.5168</v>
      </c>
      <c r="AB252" s="83"/>
      <c r="AC252" s="85">
        <f>S252*J252/1000</f>
        <v>11791485.59864</v>
      </c>
      <c r="AD252" s="83"/>
      <c r="AE252" s="86">
        <f>E252*R252/1000</f>
        <v>0</v>
      </c>
      <c r="AF252" s="83"/>
      <c r="AG252" s="83">
        <f>F252*R252/1000</f>
        <v>29855366.5168</v>
      </c>
      <c r="AH252" s="83"/>
      <c r="AI252" s="83"/>
      <c r="AJ252" s="85">
        <f>S252*K252/1000</f>
        <v>0</v>
      </c>
      <c r="AK252" s="85"/>
      <c r="AL252" s="85">
        <f>S252*L252/1000</f>
        <v>11791485.59864</v>
      </c>
      <c r="AM252" s="85"/>
    </row>
    <row r="253" ht="15" customHeight="1">
      <c r="A253" t="s" s="75">
        <v>307</v>
      </c>
      <c r="B253" s="76"/>
      <c r="C253" s="77">
        <v>6325779514</v>
      </c>
      <c r="D253" s="78">
        <v>0</v>
      </c>
      <c r="E253" s="77">
        <f>IF(W253=0,C253,0)</f>
        <v>0</v>
      </c>
      <c r="F253" s="77">
        <f>IF(W253=1,C253,0)</f>
        <v>6325779514</v>
      </c>
      <c r="G253" s="78">
        <v>375200728</v>
      </c>
      <c r="H253" s="78">
        <v>12393200</v>
      </c>
      <c r="I253" s="78">
        <v>61292840</v>
      </c>
      <c r="J253" s="78">
        <f>G253+H253+I253</f>
        <v>448886768</v>
      </c>
      <c r="K253" s="78">
        <f>IF(W253=0,J253,0)</f>
        <v>0</v>
      </c>
      <c r="L253" s="77">
        <f>IF(W253=1,J253,0)</f>
        <v>448886768</v>
      </c>
      <c r="M253" s="78">
        <v>6774666282</v>
      </c>
      <c r="N253" s="50">
        <f>J253/M253</f>
        <v>0.06625961328791551</v>
      </c>
      <c r="O253" s="79">
        <v>93.374</v>
      </c>
      <c r="P253" s="79">
        <v>6.626</v>
      </c>
      <c r="Q253" s="80"/>
      <c r="R253" s="81">
        <v>12.59</v>
      </c>
      <c r="S253" s="81">
        <v>13.21</v>
      </c>
      <c r="T253" s="81">
        <v>13.21</v>
      </c>
      <c r="U253" s="81">
        <v>13.21</v>
      </c>
      <c r="V253" s="82">
        <f>S253*N253+R253*(1-N253)</f>
        <v>12.6310809602385</v>
      </c>
      <c r="W253" s="83">
        <f>IF(R253=S253,0,1)</f>
        <v>1</v>
      </c>
      <c r="X253" s="84">
        <f>IF(R253&lt;14.76,C253,0)</f>
        <v>6325779514</v>
      </c>
      <c r="Y253" s="84">
        <f>IF(S253&lt;14.67,J253,0)</f>
        <v>448886768</v>
      </c>
      <c r="Z253" s="83"/>
      <c r="AA253" s="85">
        <f>R253*C253/1000</f>
        <v>79641564.08126</v>
      </c>
      <c r="AB253" s="83"/>
      <c r="AC253" s="85">
        <f>S253*J253/1000</f>
        <v>5929794.20528</v>
      </c>
      <c r="AD253" s="83"/>
      <c r="AE253" s="86">
        <f>E253*R253/1000</f>
        <v>0</v>
      </c>
      <c r="AF253" s="83"/>
      <c r="AG253" s="83">
        <f>F253*R253/1000</f>
        <v>79641564.08126</v>
      </c>
      <c r="AH253" s="83"/>
      <c r="AI253" s="83"/>
      <c r="AJ253" s="85">
        <f>S253*K253/1000</f>
        <v>0</v>
      </c>
      <c r="AK253" s="85"/>
      <c r="AL253" s="85">
        <f>S253*L253/1000</f>
        <v>5929794.20528</v>
      </c>
      <c r="AM253" s="85"/>
    </row>
    <row r="254" ht="15" customHeight="1">
      <c r="A254" t="s" s="75">
        <v>308</v>
      </c>
      <c r="B254" s="76"/>
      <c r="C254" s="77">
        <v>2386294884</v>
      </c>
      <c r="D254" s="78">
        <v>0</v>
      </c>
      <c r="E254" s="77">
        <f>IF(W254=0,C254,0)</f>
        <v>2386294884</v>
      </c>
      <c r="F254" s="77">
        <f>IF(W254=1,C254,0)</f>
        <v>0</v>
      </c>
      <c r="G254" s="78">
        <v>77101315</v>
      </c>
      <c r="H254" s="78">
        <v>18021700</v>
      </c>
      <c r="I254" s="78">
        <v>99719983</v>
      </c>
      <c r="J254" s="78">
        <f>G254+H254+I254</f>
        <v>194842998</v>
      </c>
      <c r="K254" s="78">
        <f>IF(W254=0,J254,0)</f>
        <v>194842998</v>
      </c>
      <c r="L254" s="77">
        <f>IF(W254=1,J254,0)</f>
        <v>0</v>
      </c>
      <c r="M254" s="78">
        <v>2581137882</v>
      </c>
      <c r="N254" s="50">
        <f>J254/M254</f>
        <v>0.07548724899927679</v>
      </c>
      <c r="O254" s="79">
        <v>92.4513</v>
      </c>
      <c r="P254" s="79">
        <v>7.5487</v>
      </c>
      <c r="Q254" s="80"/>
      <c r="R254" s="81">
        <v>11.58</v>
      </c>
      <c r="S254" s="81">
        <v>11.58</v>
      </c>
      <c r="T254" s="81">
        <v>11.58</v>
      </c>
      <c r="U254" s="81">
        <v>11.58</v>
      </c>
      <c r="V254" s="82">
        <f>S254*N254+R254*(1-N254)</f>
        <v>11.58</v>
      </c>
      <c r="W254" s="83">
        <f>IF(R254=S254,0,1)</f>
        <v>0</v>
      </c>
      <c r="X254" s="84">
        <f>IF(R254&lt;14.76,C254,0)</f>
        <v>2386294884</v>
      </c>
      <c r="Y254" s="84">
        <f>IF(S254&lt;14.67,J254,0)</f>
        <v>194842998</v>
      </c>
      <c r="Z254" s="83"/>
      <c r="AA254" s="85">
        <f>R254*C254/1000</f>
        <v>27633294.75672</v>
      </c>
      <c r="AB254" s="83"/>
      <c r="AC254" s="85">
        <f>S254*J254/1000</f>
        <v>2256281.91684</v>
      </c>
      <c r="AD254" s="83"/>
      <c r="AE254" s="86">
        <f>E254*R254/1000</f>
        <v>27633294.75672</v>
      </c>
      <c r="AF254" s="83"/>
      <c r="AG254" s="83">
        <f>F254*R254/1000</f>
        <v>0</v>
      </c>
      <c r="AH254" s="83"/>
      <c r="AI254" s="83"/>
      <c r="AJ254" s="85">
        <f>S254*K254/1000</f>
        <v>2256281.91684</v>
      </c>
      <c r="AK254" s="85"/>
      <c r="AL254" s="85">
        <f>S254*L254/1000</f>
        <v>0</v>
      </c>
      <c r="AM254" s="85"/>
    </row>
    <row r="255" ht="15" customHeight="1">
      <c r="A255" t="s" s="75">
        <v>309</v>
      </c>
      <c r="B255" s="76"/>
      <c r="C255" s="77">
        <v>8520077275</v>
      </c>
      <c r="D255" s="78">
        <v>0</v>
      </c>
      <c r="E255" s="77">
        <f>IF(W255=0,C255,0)</f>
        <v>0</v>
      </c>
      <c r="F255" s="77">
        <f>IF(W255=1,C255,0)</f>
        <v>8520077275</v>
      </c>
      <c r="G255" s="78">
        <v>844565294</v>
      </c>
      <c r="H255" s="78">
        <v>377453912</v>
      </c>
      <c r="I255" s="78">
        <v>179316826</v>
      </c>
      <c r="J255" s="78">
        <f>G255+H255+I255</f>
        <v>1401336032</v>
      </c>
      <c r="K255" s="78">
        <f>IF(W255=0,J255,0)</f>
        <v>0</v>
      </c>
      <c r="L255" s="77">
        <f>IF(W255=1,J255,0)</f>
        <v>1401336032</v>
      </c>
      <c r="M255" s="78">
        <v>9921413307</v>
      </c>
      <c r="N255" s="50">
        <f>J255/M255</f>
        <v>0.141243589863482</v>
      </c>
      <c r="O255" s="79">
        <v>85.87560000000001</v>
      </c>
      <c r="P255" s="79">
        <v>14.1244</v>
      </c>
      <c r="Q255" s="80"/>
      <c r="R255" s="81">
        <v>9.51</v>
      </c>
      <c r="S255" s="81">
        <v>18.98</v>
      </c>
      <c r="T255" s="81">
        <v>18.98</v>
      </c>
      <c r="U255" s="81">
        <v>18.98</v>
      </c>
      <c r="V255" s="82">
        <f>S255*N255+R255*(1-N255)</f>
        <v>10.8475767960072</v>
      </c>
      <c r="W255" s="83">
        <f>IF(R255=S255,0,1)</f>
        <v>1</v>
      </c>
      <c r="X255" s="84">
        <f>IF(R255&lt;14.76,C255,0)</f>
        <v>8520077275</v>
      </c>
      <c r="Y255" s="84">
        <f>IF(S255&lt;14.67,J255,0)</f>
        <v>0</v>
      </c>
      <c r="Z255" s="83"/>
      <c r="AA255" s="85">
        <f>R255*C255/1000</f>
        <v>81025934.88525</v>
      </c>
      <c r="AB255" s="83"/>
      <c r="AC255" s="85">
        <f>S255*J255/1000</f>
        <v>26597357.88736</v>
      </c>
      <c r="AD255" s="83"/>
      <c r="AE255" s="86">
        <f>E255*R255/1000</f>
        <v>0</v>
      </c>
      <c r="AF255" s="83"/>
      <c r="AG255" s="83">
        <f>F255*R255/1000</f>
        <v>81025934.88525</v>
      </c>
      <c r="AH255" s="83"/>
      <c r="AI255" s="83"/>
      <c r="AJ255" s="85">
        <f>S255*K255/1000</f>
        <v>0</v>
      </c>
      <c r="AK255" s="85"/>
      <c r="AL255" s="85">
        <f>S255*L255/1000</f>
        <v>26597357.88736</v>
      </c>
      <c r="AM255" s="85"/>
    </row>
    <row r="256" ht="15" customHeight="1">
      <c r="A256" t="s" s="75">
        <v>310</v>
      </c>
      <c r="B256" s="76"/>
      <c r="C256" s="77">
        <v>526168621</v>
      </c>
      <c r="D256" s="78">
        <v>0</v>
      </c>
      <c r="E256" s="77">
        <f>IF(W256=0,C256,0)</f>
        <v>526168621</v>
      </c>
      <c r="F256" s="77">
        <f>IF(W256=1,C256,0)</f>
        <v>0</v>
      </c>
      <c r="G256" s="78">
        <v>6511379</v>
      </c>
      <c r="H256" s="78">
        <v>1612900</v>
      </c>
      <c r="I256" s="78">
        <v>25299887</v>
      </c>
      <c r="J256" s="78">
        <f>G256+H256+I256</f>
        <v>33424166</v>
      </c>
      <c r="K256" s="78">
        <f>IF(W256=0,J256,0)</f>
        <v>33424166</v>
      </c>
      <c r="L256" s="77">
        <f>IF(W256=1,J256,0)</f>
        <v>0</v>
      </c>
      <c r="M256" s="78">
        <v>559592787</v>
      </c>
      <c r="N256" s="50">
        <f>J256/M256</f>
        <v>0.0597294439393837</v>
      </c>
      <c r="O256" s="79">
        <v>94.0271</v>
      </c>
      <c r="P256" s="79">
        <v>5.9729</v>
      </c>
      <c r="Q256" s="80"/>
      <c r="R256" s="81">
        <v>10.66</v>
      </c>
      <c r="S256" s="81">
        <v>10.66</v>
      </c>
      <c r="T256" s="81">
        <v>10.66</v>
      </c>
      <c r="U256" s="81">
        <v>10.66</v>
      </c>
      <c r="V256" s="82">
        <f>S256*N256+R256*(1-N256)</f>
        <v>10.66</v>
      </c>
      <c r="W256" s="83">
        <f>IF(R256=S256,0,1)</f>
        <v>0</v>
      </c>
      <c r="X256" s="84">
        <f>IF(R256&lt;14.76,C256,0)</f>
        <v>526168621</v>
      </c>
      <c r="Y256" s="84">
        <f>IF(S256&lt;14.67,J256,0)</f>
        <v>33424166</v>
      </c>
      <c r="Z256" s="83"/>
      <c r="AA256" s="85">
        <f>R256*C256/1000</f>
        <v>5608957.49986</v>
      </c>
      <c r="AB256" s="83"/>
      <c r="AC256" s="85">
        <f>S256*J256/1000</f>
        <v>356301.60956</v>
      </c>
      <c r="AD256" s="83"/>
      <c r="AE256" s="86">
        <f>E256*R256/1000</f>
        <v>5608957.49986</v>
      </c>
      <c r="AF256" s="83"/>
      <c r="AG256" s="83">
        <f>F256*R256/1000</f>
        <v>0</v>
      </c>
      <c r="AH256" s="83"/>
      <c r="AI256" s="83"/>
      <c r="AJ256" s="85">
        <f>S256*K256/1000</f>
        <v>356301.60956</v>
      </c>
      <c r="AK256" s="85"/>
      <c r="AL256" s="85">
        <f>S256*L256/1000</f>
        <v>0</v>
      </c>
      <c r="AM256" s="85"/>
    </row>
    <row r="257" ht="15" customHeight="1">
      <c r="A257" t="s" s="75">
        <v>311</v>
      </c>
      <c r="B257" s="76"/>
      <c r="C257" s="77">
        <v>1146047116</v>
      </c>
      <c r="D257" s="78">
        <v>0</v>
      </c>
      <c r="E257" s="77">
        <f>IF(W257=0,C257,0)</f>
        <v>1146047116</v>
      </c>
      <c r="F257" s="77">
        <f>IF(W257=1,C257,0)</f>
        <v>0</v>
      </c>
      <c r="G257" s="78">
        <v>42436082</v>
      </c>
      <c r="H257" s="78">
        <v>74033682</v>
      </c>
      <c r="I257" s="78">
        <v>65445200</v>
      </c>
      <c r="J257" s="78">
        <f>G257+H257+I257</f>
        <v>181914964</v>
      </c>
      <c r="K257" s="78">
        <f>IF(W257=0,J257,0)</f>
        <v>181914964</v>
      </c>
      <c r="L257" s="77">
        <f>IF(W257=1,J257,0)</f>
        <v>0</v>
      </c>
      <c r="M257" s="78">
        <v>1327962080</v>
      </c>
      <c r="N257" s="50">
        <f>J257/M257</f>
        <v>0.136988071225648</v>
      </c>
      <c r="O257" s="79">
        <v>86.30119999999999</v>
      </c>
      <c r="P257" s="79">
        <v>13.6988</v>
      </c>
      <c r="Q257" s="80"/>
      <c r="R257" s="81">
        <v>11.87</v>
      </c>
      <c r="S257" s="81">
        <v>11.87</v>
      </c>
      <c r="T257" s="81">
        <v>11.87</v>
      </c>
      <c r="U257" s="81">
        <v>11.87</v>
      </c>
      <c r="V257" s="82">
        <f>S257*N257+R257*(1-N257)</f>
        <v>11.87</v>
      </c>
      <c r="W257" s="83">
        <f>IF(R257=S257,0,1)</f>
        <v>0</v>
      </c>
      <c r="X257" s="84">
        <f>IF(R257&lt;14.76,C257,0)</f>
        <v>1146047116</v>
      </c>
      <c r="Y257" s="84">
        <f>IF(S257&lt;14.67,J257,0)</f>
        <v>181914964</v>
      </c>
      <c r="Z257" s="83"/>
      <c r="AA257" s="85">
        <f>R257*C257/1000</f>
        <v>13603579.26692</v>
      </c>
      <c r="AB257" s="83"/>
      <c r="AC257" s="85">
        <f>S257*J257/1000</f>
        <v>2159330.62268</v>
      </c>
      <c r="AD257" s="83"/>
      <c r="AE257" s="86">
        <f>E257*R257/1000</f>
        <v>13603579.26692</v>
      </c>
      <c r="AF257" s="83"/>
      <c r="AG257" s="83">
        <f>F257*R257/1000</f>
        <v>0</v>
      </c>
      <c r="AH257" s="83"/>
      <c r="AI257" s="83"/>
      <c r="AJ257" s="85">
        <f>S257*K257/1000</f>
        <v>2159330.62268</v>
      </c>
      <c r="AK257" s="85"/>
      <c r="AL257" s="85">
        <f>S257*L257/1000</f>
        <v>0</v>
      </c>
      <c r="AM257" s="85"/>
    </row>
    <row r="258" ht="15" customHeight="1">
      <c r="A258" t="s" s="75">
        <v>312</v>
      </c>
      <c r="B258" s="76"/>
      <c r="C258" s="77">
        <v>2381420464</v>
      </c>
      <c r="D258" s="78">
        <v>0</v>
      </c>
      <c r="E258" s="77">
        <f>IF(W258=0,C258,0)</f>
        <v>2381420464</v>
      </c>
      <c r="F258" s="77">
        <f>IF(W258=1,C258,0)</f>
        <v>0</v>
      </c>
      <c r="G258" s="78">
        <v>334727996</v>
      </c>
      <c r="H258" s="78">
        <v>160888800</v>
      </c>
      <c r="I258" s="78">
        <v>58469610</v>
      </c>
      <c r="J258" s="78">
        <f>G258+H258+I258</f>
        <v>554086406</v>
      </c>
      <c r="K258" s="78">
        <f>IF(W258=0,J258,0)</f>
        <v>554086406</v>
      </c>
      <c r="L258" s="77">
        <f>IF(W258=1,J258,0)</f>
        <v>0</v>
      </c>
      <c r="M258" s="78">
        <v>2935506870</v>
      </c>
      <c r="N258" s="50">
        <f>J258/M258</f>
        <v>0.188753230885813</v>
      </c>
      <c r="O258" s="79">
        <v>81.1247</v>
      </c>
      <c r="P258" s="79">
        <v>18.8753</v>
      </c>
      <c r="Q258" s="80"/>
      <c r="R258" s="81">
        <v>15.22</v>
      </c>
      <c r="S258" s="81">
        <v>15.22</v>
      </c>
      <c r="T258" s="81">
        <v>15.22</v>
      </c>
      <c r="U258" s="81">
        <v>15.22</v>
      </c>
      <c r="V258" s="82">
        <f>S258*N258+R258*(1-N258)</f>
        <v>15.22</v>
      </c>
      <c r="W258" s="83">
        <f>IF(R258=S258,0,1)</f>
        <v>0</v>
      </c>
      <c r="X258" s="84">
        <f>IF(R258&lt;14.76,C258,0)</f>
        <v>0</v>
      </c>
      <c r="Y258" s="84">
        <f>IF(S258&lt;14.67,J258,0)</f>
        <v>0</v>
      </c>
      <c r="Z258" s="83"/>
      <c r="AA258" s="85">
        <f>R258*C258/1000</f>
        <v>36245219.46208</v>
      </c>
      <c r="AB258" s="83"/>
      <c r="AC258" s="85">
        <f>S258*J258/1000</f>
        <v>8433195.09932</v>
      </c>
      <c r="AD258" s="83"/>
      <c r="AE258" s="86">
        <f>E258*R258/1000</f>
        <v>36245219.46208</v>
      </c>
      <c r="AF258" s="83"/>
      <c r="AG258" s="83">
        <f>F258*R258/1000</f>
        <v>0</v>
      </c>
      <c r="AH258" s="83"/>
      <c r="AI258" s="83"/>
      <c r="AJ258" s="85">
        <f>S258*K258/1000</f>
        <v>8433195.09932</v>
      </c>
      <c r="AK258" s="85"/>
      <c r="AL258" s="85">
        <f>S258*L258/1000</f>
        <v>0</v>
      </c>
      <c r="AM258" s="85"/>
    </row>
    <row r="259" ht="15" customHeight="1">
      <c r="A259" t="s" s="75">
        <v>313</v>
      </c>
      <c r="B259" s="76"/>
      <c r="C259" s="77">
        <v>2651972659</v>
      </c>
      <c r="D259" s="78">
        <v>0</v>
      </c>
      <c r="E259" s="77">
        <f>IF(W259=0,C259,0)</f>
        <v>2651972659</v>
      </c>
      <c r="F259" s="77">
        <f>IF(W259=1,C259,0)</f>
        <v>0</v>
      </c>
      <c r="G259" s="78">
        <v>106882420</v>
      </c>
      <c r="H259" s="78">
        <v>6210100</v>
      </c>
      <c r="I259" s="78">
        <v>27154855</v>
      </c>
      <c r="J259" s="78">
        <f>G259+H259+I259</f>
        <v>140247375</v>
      </c>
      <c r="K259" s="78">
        <f>IF(W259=0,J259,0)</f>
        <v>140247375</v>
      </c>
      <c r="L259" s="77">
        <f>IF(W259=1,J259,0)</f>
        <v>0</v>
      </c>
      <c r="M259" s="78">
        <v>2792220034</v>
      </c>
      <c r="N259" s="50">
        <f>J259/M259</f>
        <v>0.050227909438458</v>
      </c>
      <c r="O259" s="79">
        <v>94.9772</v>
      </c>
      <c r="P259" s="79">
        <v>5.0228</v>
      </c>
      <c r="Q259" s="80"/>
      <c r="R259" s="81">
        <v>9.43</v>
      </c>
      <c r="S259" s="81">
        <v>9.43</v>
      </c>
      <c r="T259" s="81">
        <v>9.43</v>
      </c>
      <c r="U259" s="81">
        <v>9.43</v>
      </c>
      <c r="V259" s="82">
        <f>S259*N259+R259*(1-N259)</f>
        <v>9.43</v>
      </c>
      <c r="W259" s="83">
        <f>IF(R259=S259,0,1)</f>
        <v>0</v>
      </c>
      <c r="X259" s="84">
        <f>IF(R259&lt;14.76,C259,0)</f>
        <v>2651972659</v>
      </c>
      <c r="Y259" s="84">
        <f>IF(S259&lt;14.67,J259,0)</f>
        <v>140247375</v>
      </c>
      <c r="Z259" s="83"/>
      <c r="AA259" s="85">
        <f>R259*C259/1000</f>
        <v>25008102.17437</v>
      </c>
      <c r="AB259" s="83"/>
      <c r="AC259" s="85">
        <f>S259*J259/1000</f>
        <v>1322532.74625</v>
      </c>
      <c r="AD259" s="83"/>
      <c r="AE259" s="86">
        <f>E259*R259/1000</f>
        <v>25008102.17437</v>
      </c>
      <c r="AF259" s="83"/>
      <c r="AG259" s="83">
        <f>F259*R259/1000</f>
        <v>0</v>
      </c>
      <c r="AH259" s="83"/>
      <c r="AI259" s="83"/>
      <c r="AJ259" s="85">
        <f>S259*K259/1000</f>
        <v>1322532.74625</v>
      </c>
      <c r="AK259" s="85"/>
      <c r="AL259" s="85">
        <f>S259*L259/1000</f>
        <v>0</v>
      </c>
      <c r="AM259" s="85"/>
    </row>
    <row r="260" ht="15" customHeight="1">
      <c r="A260" t="s" s="75">
        <v>314</v>
      </c>
      <c r="B260" s="76"/>
      <c r="C260" s="77">
        <v>64256050</v>
      </c>
      <c r="D260" s="78">
        <v>0</v>
      </c>
      <c r="E260" s="77">
        <f>IF(W260=0,C260,0)</f>
        <v>0</v>
      </c>
      <c r="F260" s="77">
        <f>IF(W260=1,C260,0)</f>
        <v>64256050</v>
      </c>
      <c r="G260" s="78">
        <v>347720</v>
      </c>
      <c r="H260" s="78">
        <v>244280157</v>
      </c>
      <c r="I260" s="78">
        <v>183288829</v>
      </c>
      <c r="J260" s="78">
        <f>G260+H260+I260</f>
        <v>427916706</v>
      </c>
      <c r="K260" s="78">
        <f>IF(W260=0,J260,0)</f>
        <v>0</v>
      </c>
      <c r="L260" s="77">
        <f>IF(W260=1,J260,0)</f>
        <v>427916706</v>
      </c>
      <c r="M260" s="78">
        <v>492172756</v>
      </c>
      <c r="N260" s="50">
        <f>J260/M260</f>
        <v>0.869444114456429</v>
      </c>
      <c r="O260" s="79">
        <v>13.0556</v>
      </c>
      <c r="P260" s="79">
        <v>86.9444</v>
      </c>
      <c r="Q260" s="80"/>
      <c r="R260" s="81">
        <v>5.18</v>
      </c>
      <c r="S260" s="81">
        <v>9.48</v>
      </c>
      <c r="T260" s="81">
        <v>9.48</v>
      </c>
      <c r="U260" s="81">
        <v>9.48</v>
      </c>
      <c r="V260" s="82">
        <f>S260*N260+R260*(1-N260)</f>
        <v>8.91860969216264</v>
      </c>
      <c r="W260" s="83">
        <f>IF(R260=S260,0,1)</f>
        <v>1</v>
      </c>
      <c r="X260" s="84">
        <f>IF(R260&lt;14.76,C260,0)</f>
        <v>64256050</v>
      </c>
      <c r="Y260" s="84">
        <f>IF(S260&lt;14.67,J260,0)</f>
        <v>427916706</v>
      </c>
      <c r="Z260" s="83"/>
      <c r="AA260" s="85">
        <f>R260*C260/1000</f>
        <v>332846.339</v>
      </c>
      <c r="AB260" s="83"/>
      <c r="AC260" s="85">
        <f>S260*J260/1000</f>
        <v>4056650.37288</v>
      </c>
      <c r="AD260" s="83"/>
      <c r="AE260" s="86">
        <f>E260*R260/1000</f>
        <v>0</v>
      </c>
      <c r="AF260" s="83"/>
      <c r="AG260" s="83">
        <f>F260*R260/1000</f>
        <v>332846.339</v>
      </c>
      <c r="AH260" s="83"/>
      <c r="AI260" s="83"/>
      <c r="AJ260" s="85">
        <f>S260*K260/1000</f>
        <v>0</v>
      </c>
      <c r="AK260" s="85"/>
      <c r="AL260" s="85">
        <f>S260*L260/1000</f>
        <v>4056650.37288</v>
      </c>
      <c r="AM260" s="85"/>
    </row>
    <row r="261" ht="15" customHeight="1">
      <c r="A261" t="s" s="75">
        <v>315</v>
      </c>
      <c r="B261" s="76"/>
      <c r="C261" s="77">
        <v>1297543105</v>
      </c>
      <c r="D261" s="78">
        <v>135400</v>
      </c>
      <c r="E261" s="77">
        <f>IF(W261=0,C261,0)</f>
        <v>1297543105</v>
      </c>
      <c r="F261" s="77">
        <f>IF(W261=1,C261,0)</f>
        <v>0</v>
      </c>
      <c r="G261" s="78">
        <v>122785785</v>
      </c>
      <c r="H261" s="78">
        <v>55335910</v>
      </c>
      <c r="I261" s="78">
        <v>20935730</v>
      </c>
      <c r="J261" s="78">
        <f>G261+H261+I261</f>
        <v>199057425</v>
      </c>
      <c r="K261" s="78">
        <f>IF(W261=0,J261,0)</f>
        <v>199057425</v>
      </c>
      <c r="L261" s="77">
        <f>IF(W261=1,J261,0)</f>
        <v>0</v>
      </c>
      <c r="M261" s="78">
        <v>1496735930</v>
      </c>
      <c r="N261" s="50">
        <f>J261/M261</f>
        <v>0.132994351916173</v>
      </c>
      <c r="O261" s="79">
        <v>86.70059999999999</v>
      </c>
      <c r="P261" s="79">
        <v>13.2994</v>
      </c>
      <c r="Q261" s="80"/>
      <c r="R261" s="81">
        <v>13.02</v>
      </c>
      <c r="S261" s="81">
        <v>13.02</v>
      </c>
      <c r="T261" s="81">
        <v>13.02</v>
      </c>
      <c r="U261" s="81">
        <v>13.02</v>
      </c>
      <c r="V261" s="82">
        <f>S261*N261+R261*(1-N261)</f>
        <v>13.02</v>
      </c>
      <c r="W261" s="83">
        <f>IF(R261=S261,0,1)</f>
        <v>0</v>
      </c>
      <c r="X261" s="84">
        <f>IF(R261&lt;14.76,C261,0)</f>
        <v>1297543105</v>
      </c>
      <c r="Y261" s="84">
        <f>IF(S261&lt;14.67,J261,0)</f>
        <v>199057425</v>
      </c>
      <c r="Z261" s="83"/>
      <c r="AA261" s="85">
        <f>R261*C261/1000</f>
        <v>16894011.2271</v>
      </c>
      <c r="AB261" s="83"/>
      <c r="AC261" s="85">
        <f>S261*J261/1000</f>
        <v>2591727.6735</v>
      </c>
      <c r="AD261" s="83"/>
      <c r="AE261" s="86">
        <f>E261*R261/1000</f>
        <v>16894011.2271</v>
      </c>
      <c r="AF261" s="83"/>
      <c r="AG261" s="83">
        <f>F261*R261/1000</f>
        <v>0</v>
      </c>
      <c r="AH261" s="83"/>
      <c r="AI261" s="83"/>
      <c r="AJ261" s="85">
        <f>S261*K261/1000</f>
        <v>2591727.6735</v>
      </c>
      <c r="AK261" s="85"/>
      <c r="AL261" s="85">
        <f>S261*L261/1000</f>
        <v>0</v>
      </c>
      <c r="AM261" s="85"/>
    </row>
    <row r="262" ht="15" customHeight="1">
      <c r="A262" t="s" s="75">
        <v>316</v>
      </c>
      <c r="B262" s="76"/>
      <c r="C262" s="77">
        <v>195817875</v>
      </c>
      <c r="D262" s="78">
        <v>0</v>
      </c>
      <c r="E262" s="77">
        <f>IF(W262=0,C262,0)</f>
        <v>195817875</v>
      </c>
      <c r="F262" s="77">
        <f>IF(W262=1,C262,0)</f>
        <v>0</v>
      </c>
      <c r="G262" s="78">
        <v>2397634</v>
      </c>
      <c r="H262" s="78">
        <v>154792</v>
      </c>
      <c r="I262" s="78">
        <v>9924032</v>
      </c>
      <c r="J262" s="78">
        <f>G262+H262+I262</f>
        <v>12476458</v>
      </c>
      <c r="K262" s="78">
        <f>IF(W262=0,J262,0)</f>
        <v>12476458</v>
      </c>
      <c r="L262" s="77">
        <f>IF(W262=1,J262,0)</f>
        <v>0</v>
      </c>
      <c r="M262" s="78">
        <v>208294333</v>
      </c>
      <c r="N262" s="50">
        <f>J262/M262</f>
        <v>0.0598982114410189</v>
      </c>
      <c r="O262" s="79">
        <v>94.0102</v>
      </c>
      <c r="P262" s="79">
        <v>5.9898</v>
      </c>
      <c r="Q262" s="80"/>
      <c r="R262" s="81">
        <v>9.789999999999999</v>
      </c>
      <c r="S262" s="81">
        <v>9.789999999999999</v>
      </c>
      <c r="T262" s="81">
        <v>9.789999999999999</v>
      </c>
      <c r="U262" s="81">
        <v>9.789999999999999</v>
      </c>
      <c r="V262" s="82">
        <f>S262*N262+R262*(1-N262)</f>
        <v>9.789999999999999</v>
      </c>
      <c r="W262" s="83">
        <f>IF(R262=S262,0,1)</f>
        <v>0</v>
      </c>
      <c r="X262" s="84">
        <f>IF(R262&lt;14.76,C262,0)</f>
        <v>195817875</v>
      </c>
      <c r="Y262" s="84">
        <f>IF(S262&lt;14.67,J262,0)</f>
        <v>12476458</v>
      </c>
      <c r="Z262" s="83"/>
      <c r="AA262" s="85">
        <f>R262*C262/1000</f>
        <v>1917056.99625</v>
      </c>
      <c r="AB262" s="83"/>
      <c r="AC262" s="85">
        <f>S262*J262/1000</f>
        <v>122144.52382</v>
      </c>
      <c r="AD262" s="83"/>
      <c r="AE262" s="86">
        <f>E262*R262/1000</f>
        <v>1917056.99625</v>
      </c>
      <c r="AF262" s="83"/>
      <c r="AG262" s="83">
        <f>F262*R262/1000</f>
        <v>0</v>
      </c>
      <c r="AH262" s="83"/>
      <c r="AI262" s="83"/>
      <c r="AJ262" s="85">
        <f>S262*K262/1000</f>
        <v>122144.52382</v>
      </c>
      <c r="AK262" s="85"/>
      <c r="AL262" s="85">
        <f>S262*L262/1000</f>
        <v>0</v>
      </c>
      <c r="AM262" s="85"/>
    </row>
    <row r="263" ht="15" customHeight="1">
      <c r="A263" t="s" s="75">
        <v>317</v>
      </c>
      <c r="B263" s="76"/>
      <c r="C263" s="77">
        <v>172714088</v>
      </c>
      <c r="D263" s="78">
        <v>0</v>
      </c>
      <c r="E263" s="77">
        <f>IF(W263=0,C263,0)</f>
        <v>172714088</v>
      </c>
      <c r="F263" s="77">
        <f>IF(W263=1,C263,0)</f>
        <v>0</v>
      </c>
      <c r="G263" s="78">
        <v>5424521</v>
      </c>
      <c r="H263" s="78">
        <v>10164300</v>
      </c>
      <c r="I263" s="78">
        <v>14999566</v>
      </c>
      <c r="J263" s="78">
        <f>G263+H263+I263</f>
        <v>30588387</v>
      </c>
      <c r="K263" s="78">
        <f>IF(W263=0,J263,0)</f>
        <v>30588387</v>
      </c>
      <c r="L263" s="77">
        <f>IF(W263=1,J263,0)</f>
        <v>0</v>
      </c>
      <c r="M263" s="78">
        <v>203302475</v>
      </c>
      <c r="N263" s="50">
        <f>J263/M263</f>
        <v>0.15045752394308</v>
      </c>
      <c r="O263" s="79">
        <v>84.9542</v>
      </c>
      <c r="P263" s="79">
        <v>15.0458</v>
      </c>
      <c r="Q263" s="80"/>
      <c r="R263" s="81">
        <v>18.6</v>
      </c>
      <c r="S263" s="81">
        <v>18.6</v>
      </c>
      <c r="T263" s="81">
        <v>18.6</v>
      </c>
      <c r="U263" s="81">
        <v>18.6</v>
      </c>
      <c r="V263" s="82">
        <f>S263*N263+R263*(1-N263)</f>
        <v>18.6</v>
      </c>
      <c r="W263" s="83">
        <f>IF(R263=S263,0,1)</f>
        <v>0</v>
      </c>
      <c r="X263" s="84">
        <f>IF(R263&lt;14.76,C263,0)</f>
        <v>0</v>
      </c>
      <c r="Y263" s="84">
        <f>IF(S263&lt;14.67,J263,0)</f>
        <v>0</v>
      </c>
      <c r="Z263" s="83"/>
      <c r="AA263" s="85">
        <f>R263*C263/1000</f>
        <v>3212482.0368</v>
      </c>
      <c r="AB263" s="83"/>
      <c r="AC263" s="85">
        <f>S263*J263/1000</f>
        <v>568943.9982</v>
      </c>
      <c r="AD263" s="83"/>
      <c r="AE263" s="86">
        <f>E263*R263/1000</f>
        <v>3212482.0368</v>
      </c>
      <c r="AF263" s="83"/>
      <c r="AG263" s="83">
        <f>F263*R263/1000</f>
        <v>0</v>
      </c>
      <c r="AH263" s="83"/>
      <c r="AI263" s="83"/>
      <c r="AJ263" s="85">
        <f>S263*K263/1000</f>
        <v>568943.9982</v>
      </c>
      <c r="AK263" s="85"/>
      <c r="AL263" s="85">
        <f>S263*L263/1000</f>
        <v>0</v>
      </c>
      <c r="AM263" s="85"/>
    </row>
    <row r="264" ht="15" customHeight="1">
      <c r="A264" t="s" s="75">
        <v>318</v>
      </c>
      <c r="B264" s="76"/>
      <c r="C264" s="77">
        <v>1329151966</v>
      </c>
      <c r="D264" s="78">
        <v>0</v>
      </c>
      <c r="E264" s="77">
        <f>IF(W264=0,C264,0)</f>
        <v>1329151966</v>
      </c>
      <c r="F264" s="77">
        <f>IF(W264=1,C264,0)</f>
        <v>0</v>
      </c>
      <c r="G264" s="78">
        <v>28108934</v>
      </c>
      <c r="H264" s="78">
        <v>4439200</v>
      </c>
      <c r="I264" s="78">
        <v>36854231</v>
      </c>
      <c r="J264" s="78">
        <f>G264+H264+I264</f>
        <v>69402365</v>
      </c>
      <c r="K264" s="78">
        <f>IF(W264=0,J264,0)</f>
        <v>69402365</v>
      </c>
      <c r="L264" s="77">
        <f>IF(W264=1,J264,0)</f>
        <v>0</v>
      </c>
      <c r="M264" s="78">
        <v>1398554331</v>
      </c>
      <c r="N264" s="50">
        <f>J264/M264</f>
        <v>0.0496243610002449</v>
      </c>
      <c r="O264" s="79">
        <v>95.0376</v>
      </c>
      <c r="P264" s="79">
        <v>4.9624</v>
      </c>
      <c r="Q264" s="80"/>
      <c r="R264" s="81">
        <v>13.72</v>
      </c>
      <c r="S264" s="81">
        <v>13.72</v>
      </c>
      <c r="T264" s="81">
        <v>13.72</v>
      </c>
      <c r="U264" s="81">
        <v>13.72</v>
      </c>
      <c r="V264" s="82">
        <f>S264*N264+R264*(1-N264)</f>
        <v>13.72</v>
      </c>
      <c r="W264" s="83">
        <f>IF(R264=S264,0,1)</f>
        <v>0</v>
      </c>
      <c r="X264" s="84">
        <f>IF(R264&lt;14.76,C264,0)</f>
        <v>1329151966</v>
      </c>
      <c r="Y264" s="84">
        <f>IF(S264&lt;14.67,J264,0)</f>
        <v>69402365</v>
      </c>
      <c r="Z264" s="83"/>
      <c r="AA264" s="85">
        <f>R264*C264/1000</f>
        <v>18235964.97352</v>
      </c>
      <c r="AB264" s="83"/>
      <c r="AC264" s="85">
        <f>S264*J264/1000</f>
        <v>952200.4478</v>
      </c>
      <c r="AD264" s="83"/>
      <c r="AE264" s="86">
        <f>E264*R264/1000</f>
        <v>18235964.97352</v>
      </c>
      <c r="AF264" s="83"/>
      <c r="AG264" s="83">
        <f>F264*R264/1000</f>
        <v>0</v>
      </c>
      <c r="AH264" s="83"/>
      <c r="AI264" s="83"/>
      <c r="AJ264" s="85">
        <f>S264*K264/1000</f>
        <v>952200.4478</v>
      </c>
      <c r="AK264" s="85"/>
      <c r="AL264" s="85">
        <f>S264*L264/1000</f>
        <v>0</v>
      </c>
      <c r="AM264" s="85"/>
    </row>
    <row r="265" ht="15" customHeight="1">
      <c r="A265" t="s" s="75">
        <v>319</v>
      </c>
      <c r="B265" s="76"/>
      <c r="C265" s="77">
        <v>6558258053</v>
      </c>
      <c r="D265" s="78">
        <v>0</v>
      </c>
      <c r="E265" s="77">
        <f>IF(W265=0,C265,0)</f>
        <v>0</v>
      </c>
      <c r="F265" s="77">
        <f>IF(W265=1,C265,0)</f>
        <v>6558258053</v>
      </c>
      <c r="G265" s="78">
        <v>641590725</v>
      </c>
      <c r="H265" s="78">
        <v>375963052</v>
      </c>
      <c r="I265" s="78">
        <v>265961700</v>
      </c>
      <c r="J265" s="78">
        <f>G265+H265+I265</f>
        <v>1283515477</v>
      </c>
      <c r="K265" s="78">
        <f>IF(W265=0,J265,0)</f>
        <v>0</v>
      </c>
      <c r="L265" s="77">
        <f>IF(W265=1,J265,0)</f>
        <v>1283515477</v>
      </c>
      <c r="M265" s="78">
        <v>7841773530</v>
      </c>
      <c r="N265" s="50">
        <f>J265/M265</f>
        <v>0.163676682588409</v>
      </c>
      <c r="O265" s="79">
        <v>83.6323</v>
      </c>
      <c r="P265" s="79">
        <v>16.3677</v>
      </c>
      <c r="Q265" s="80"/>
      <c r="R265" s="81">
        <v>12.51</v>
      </c>
      <c r="S265" s="81">
        <v>25.25</v>
      </c>
      <c r="T265" s="81">
        <v>25.25</v>
      </c>
      <c r="U265" s="81">
        <v>25.25</v>
      </c>
      <c r="V265" s="82">
        <f>S265*N265+R265*(1-N265)</f>
        <v>14.5952409361763</v>
      </c>
      <c r="W265" s="83">
        <f>IF(R265=S265,0,1)</f>
        <v>1</v>
      </c>
      <c r="X265" s="84">
        <f>IF(R265&lt;14.76,C265,0)</f>
        <v>6558258053</v>
      </c>
      <c r="Y265" s="84">
        <f>IF(S265&lt;14.67,J265,0)</f>
        <v>0</v>
      </c>
      <c r="Z265" s="83"/>
      <c r="AA265" s="85">
        <f>R265*C265/1000</f>
        <v>82043808.24303</v>
      </c>
      <c r="AB265" s="83"/>
      <c r="AC265" s="85">
        <f>S265*J265/1000</f>
        <v>32408765.79425</v>
      </c>
      <c r="AD265" s="83"/>
      <c r="AE265" s="86">
        <f>E265*R265/1000</f>
        <v>0</v>
      </c>
      <c r="AF265" s="83"/>
      <c r="AG265" s="83">
        <f>F265*R265/1000</f>
        <v>82043808.24303</v>
      </c>
      <c r="AH265" s="83"/>
      <c r="AI265" s="83"/>
      <c r="AJ265" s="85">
        <f>S265*K265/1000</f>
        <v>0</v>
      </c>
      <c r="AK265" s="85"/>
      <c r="AL265" s="85">
        <f>S265*L265/1000</f>
        <v>32408765.79425</v>
      </c>
      <c r="AM265" s="85"/>
    </row>
    <row r="266" ht="15" customHeight="1">
      <c r="A266" t="s" s="75">
        <v>320</v>
      </c>
      <c r="B266" s="76"/>
      <c r="C266" s="77">
        <v>1961867252</v>
      </c>
      <c r="D266" s="78">
        <v>0</v>
      </c>
      <c r="E266" s="77">
        <f>IF(W266=0,C266,0)</f>
        <v>1961867252</v>
      </c>
      <c r="F266" s="77">
        <f>IF(W266=1,C266,0)</f>
        <v>0</v>
      </c>
      <c r="G266" s="78">
        <v>278303564</v>
      </c>
      <c r="H266" s="78">
        <v>39596800</v>
      </c>
      <c r="I266" s="78">
        <v>82740210</v>
      </c>
      <c r="J266" s="78">
        <f>G266+H266+I266</f>
        <v>400640574</v>
      </c>
      <c r="K266" s="78">
        <f>IF(W266=0,J266,0)</f>
        <v>400640574</v>
      </c>
      <c r="L266" s="77">
        <f>IF(W266=1,J266,0)</f>
        <v>0</v>
      </c>
      <c r="M266" s="78">
        <v>2362507826</v>
      </c>
      <c r="N266" s="50">
        <f>J266/M266</f>
        <v>0.16958274998747</v>
      </c>
      <c r="O266" s="79">
        <v>83.04170000000001</v>
      </c>
      <c r="P266" s="79">
        <v>16.9583</v>
      </c>
      <c r="Q266" s="80"/>
      <c r="R266" s="81">
        <v>10.8</v>
      </c>
      <c r="S266" s="81">
        <v>10.8</v>
      </c>
      <c r="T266" s="81">
        <v>10.8</v>
      </c>
      <c r="U266" s="81">
        <v>10.8</v>
      </c>
      <c r="V266" s="82">
        <f>S266*N266+R266*(1-N266)</f>
        <v>10.8</v>
      </c>
      <c r="W266" s="83">
        <f>IF(R266=S266,0,1)</f>
        <v>0</v>
      </c>
      <c r="X266" s="84">
        <f>IF(R266&lt;14.76,C266,0)</f>
        <v>1961867252</v>
      </c>
      <c r="Y266" s="84">
        <f>IF(S266&lt;14.67,J266,0)</f>
        <v>400640574</v>
      </c>
      <c r="Z266" s="83"/>
      <c r="AA266" s="85">
        <f>R266*C266/1000</f>
        <v>21188166.3216</v>
      </c>
      <c r="AB266" s="83"/>
      <c r="AC266" s="85">
        <f>S266*J266/1000</f>
        <v>4326918.1992</v>
      </c>
      <c r="AD266" s="83"/>
      <c r="AE266" s="86">
        <f>E266*R266/1000</f>
        <v>21188166.3216</v>
      </c>
      <c r="AF266" s="83"/>
      <c r="AG266" s="83">
        <f>F266*R266/1000</f>
        <v>0</v>
      </c>
      <c r="AH266" s="83"/>
      <c r="AI266" s="83"/>
      <c r="AJ266" s="85">
        <f>S266*K266/1000</f>
        <v>4326918.1992</v>
      </c>
      <c r="AK266" s="85"/>
      <c r="AL266" s="85">
        <f>S266*L266/1000</f>
        <v>0</v>
      </c>
      <c r="AM266" s="85"/>
    </row>
    <row r="267" ht="15" customHeight="1">
      <c r="A267" t="s" s="75">
        <v>321</v>
      </c>
      <c r="B267" s="76"/>
      <c r="C267" s="77">
        <v>260451955</v>
      </c>
      <c r="D267" s="78">
        <v>0</v>
      </c>
      <c r="E267" s="77">
        <f>IF(W267=0,C267,0)</f>
        <v>260451955</v>
      </c>
      <c r="F267" s="77">
        <f>IF(W267=1,C267,0)</f>
        <v>0</v>
      </c>
      <c r="G267" s="78">
        <v>7218710</v>
      </c>
      <c r="H267" s="78">
        <v>279100</v>
      </c>
      <c r="I267" s="78">
        <v>30606933</v>
      </c>
      <c r="J267" s="78">
        <f>G267+H267+I267</f>
        <v>38104743</v>
      </c>
      <c r="K267" s="78">
        <f>IF(W267=0,J267,0)</f>
        <v>38104743</v>
      </c>
      <c r="L267" s="77">
        <f>IF(W267=1,J267,0)</f>
        <v>0</v>
      </c>
      <c r="M267" s="78">
        <v>298556698</v>
      </c>
      <c r="N267" s="50">
        <f>J267/M267</f>
        <v>0.127629838001491</v>
      </c>
      <c r="O267" s="79">
        <v>87.23699999999999</v>
      </c>
      <c r="P267" s="79">
        <v>12.763</v>
      </c>
      <c r="Q267" s="80"/>
      <c r="R267" s="81">
        <v>10.59</v>
      </c>
      <c r="S267" s="81">
        <v>10.59</v>
      </c>
      <c r="T267" s="81">
        <v>10.59</v>
      </c>
      <c r="U267" s="81">
        <v>10.59</v>
      </c>
      <c r="V267" s="82">
        <f>S267*N267+R267*(1-N267)</f>
        <v>10.59</v>
      </c>
      <c r="W267" s="83">
        <f>IF(R267=S267,0,1)</f>
        <v>0</v>
      </c>
      <c r="X267" s="84">
        <f>IF(R267&lt;14.76,C267,0)</f>
        <v>260451955</v>
      </c>
      <c r="Y267" s="84">
        <f>IF(S267&lt;14.67,J267,0)</f>
        <v>38104743</v>
      </c>
      <c r="Z267" s="83"/>
      <c r="AA267" s="85">
        <f>R267*C267/1000</f>
        <v>2758186.20345</v>
      </c>
      <c r="AB267" s="83"/>
      <c r="AC267" s="85">
        <f>S267*J267/1000</f>
        <v>403529.22837</v>
      </c>
      <c r="AD267" s="83"/>
      <c r="AE267" s="86">
        <f>E267*R267/1000</f>
        <v>2758186.20345</v>
      </c>
      <c r="AF267" s="83"/>
      <c r="AG267" s="83">
        <f>F267*R267/1000</f>
        <v>0</v>
      </c>
      <c r="AH267" s="83"/>
      <c r="AI267" s="83"/>
      <c r="AJ267" s="85">
        <f>S267*K267/1000</f>
        <v>403529.22837</v>
      </c>
      <c r="AK267" s="85"/>
      <c r="AL267" s="85">
        <f>S267*L267/1000</f>
        <v>0</v>
      </c>
      <c r="AM267" s="85"/>
    </row>
    <row r="268" ht="15" customHeight="1">
      <c r="A268" t="s" s="75">
        <v>322</v>
      </c>
      <c r="B268" s="76"/>
      <c r="C268" s="77">
        <v>5527215968</v>
      </c>
      <c r="D268" s="78">
        <v>0</v>
      </c>
      <c r="E268" s="77">
        <f>IF(W268=0,C268,0)</f>
        <v>5527215968</v>
      </c>
      <c r="F268" s="77">
        <f>IF(W268=1,C268,0)</f>
        <v>0</v>
      </c>
      <c r="G268" s="78">
        <v>262714873</v>
      </c>
      <c r="H268" s="78">
        <v>73952269</v>
      </c>
      <c r="I268" s="78">
        <v>385183920</v>
      </c>
      <c r="J268" s="78">
        <f>G268+H268+I268</f>
        <v>721851062</v>
      </c>
      <c r="K268" s="78">
        <f>IF(W268=0,J268,0)</f>
        <v>721851062</v>
      </c>
      <c r="L268" s="77">
        <f>IF(W268=1,J268,0)</f>
        <v>0</v>
      </c>
      <c r="M268" s="78">
        <v>6249067030</v>
      </c>
      <c r="N268" s="50">
        <f>J268/M268</f>
        <v>0.115513413207859</v>
      </c>
      <c r="O268" s="79">
        <v>88.4487</v>
      </c>
      <c r="P268" s="79">
        <v>11.5513</v>
      </c>
      <c r="Q268" s="80"/>
      <c r="R268" s="81">
        <v>11.5</v>
      </c>
      <c r="S268" s="81">
        <v>11.5</v>
      </c>
      <c r="T268" s="81">
        <v>11.5</v>
      </c>
      <c r="U268" s="81">
        <v>11.5</v>
      </c>
      <c r="V268" s="82">
        <f>S268*N268+R268*(1-N268)</f>
        <v>11.5</v>
      </c>
      <c r="W268" s="83">
        <f>IF(R268=S268,0,1)</f>
        <v>0</v>
      </c>
      <c r="X268" s="84">
        <f>IF(R268&lt;14.76,C268,0)</f>
        <v>5527215968</v>
      </c>
      <c r="Y268" s="84">
        <f>IF(S268&lt;14.67,J268,0)</f>
        <v>721851062</v>
      </c>
      <c r="Z268" s="83"/>
      <c r="AA268" s="85">
        <f>R268*C268/1000</f>
        <v>63562983.632</v>
      </c>
      <c r="AB268" s="83"/>
      <c r="AC268" s="85">
        <f>S268*J268/1000</f>
        <v>8301287.213</v>
      </c>
      <c r="AD268" s="83"/>
      <c r="AE268" s="86">
        <f>E268*R268/1000</f>
        <v>63562983.632</v>
      </c>
      <c r="AF268" s="83"/>
      <c r="AG268" s="83">
        <f>F268*R268/1000</f>
        <v>0</v>
      </c>
      <c r="AH268" s="83"/>
      <c r="AI268" s="83"/>
      <c r="AJ268" s="85">
        <f>S268*K268/1000</f>
        <v>8301287.213</v>
      </c>
      <c r="AK268" s="85"/>
      <c r="AL268" s="85">
        <f>S268*L268/1000</f>
        <v>0</v>
      </c>
      <c r="AM268" s="85"/>
    </row>
    <row r="269" ht="15" customHeight="1">
      <c r="A269" t="s" s="75">
        <v>323</v>
      </c>
      <c r="B269" s="76"/>
      <c r="C269" s="77">
        <v>5207426438</v>
      </c>
      <c r="D269" s="78">
        <v>0</v>
      </c>
      <c r="E269" s="77">
        <f>IF(W269=0,C269,0)</f>
        <v>0</v>
      </c>
      <c r="F269" s="77">
        <f>IF(W269=1,C269,0)</f>
        <v>5207426438</v>
      </c>
      <c r="G269" s="78">
        <v>755608438</v>
      </c>
      <c r="H269" s="78">
        <v>177162024</v>
      </c>
      <c r="I269" s="78">
        <v>149014150</v>
      </c>
      <c r="J269" s="78">
        <f>G269+H269+I269</f>
        <v>1081784612</v>
      </c>
      <c r="K269" s="78">
        <f>IF(W269=0,J269,0)</f>
        <v>0</v>
      </c>
      <c r="L269" s="77">
        <f>IF(W269=1,J269,0)</f>
        <v>1081784612</v>
      </c>
      <c r="M269" s="78">
        <v>6289211050</v>
      </c>
      <c r="N269" s="50">
        <f>J269/M269</f>
        <v>0.172006409611584</v>
      </c>
      <c r="O269" s="79">
        <v>82.79940000000001</v>
      </c>
      <c r="P269" s="79">
        <v>17.2006</v>
      </c>
      <c r="Q269" s="80"/>
      <c r="R269" s="81">
        <v>11.26</v>
      </c>
      <c r="S269" s="81">
        <v>23.34</v>
      </c>
      <c r="T269" s="81">
        <v>23.34</v>
      </c>
      <c r="U269" s="81">
        <v>23.34</v>
      </c>
      <c r="V269" s="82">
        <f>S269*N269+R269*(1-N269)</f>
        <v>13.3378374281079</v>
      </c>
      <c r="W269" s="83">
        <f>IF(R269=S269,0,1)</f>
        <v>1</v>
      </c>
      <c r="X269" s="84">
        <f>IF(R269&lt;14.76,C269,0)</f>
        <v>5207426438</v>
      </c>
      <c r="Y269" s="84">
        <f>IF(S269&lt;14.67,J269,0)</f>
        <v>0</v>
      </c>
      <c r="Z269" s="83"/>
      <c r="AA269" s="85">
        <f>R269*C269/1000</f>
        <v>58635621.69188</v>
      </c>
      <c r="AB269" s="83"/>
      <c r="AC269" s="85">
        <f>S269*J269/1000</f>
        <v>25248852.84408</v>
      </c>
      <c r="AD269" s="83"/>
      <c r="AE269" s="86">
        <f>E269*R269/1000</f>
        <v>0</v>
      </c>
      <c r="AF269" s="83"/>
      <c r="AG269" s="83">
        <f>F269*R269/1000</f>
        <v>58635621.69188</v>
      </c>
      <c r="AH269" s="83"/>
      <c r="AI269" s="83"/>
      <c r="AJ269" s="85">
        <f>S269*K269/1000</f>
        <v>0</v>
      </c>
      <c r="AK269" s="85"/>
      <c r="AL269" s="85">
        <f>S269*L269/1000</f>
        <v>25248852.84408</v>
      </c>
      <c r="AM269" s="85"/>
    </row>
    <row r="270" ht="15" customHeight="1">
      <c r="A270" t="s" s="75">
        <v>324</v>
      </c>
      <c r="B270" s="76"/>
      <c r="C270" s="77">
        <v>79140665</v>
      </c>
      <c r="D270" s="78">
        <v>0</v>
      </c>
      <c r="E270" s="77">
        <f>IF(W270=0,C270,0)</f>
        <v>79140665</v>
      </c>
      <c r="F270" s="77">
        <f>IF(W270=1,C270,0)</f>
        <v>0</v>
      </c>
      <c r="G270" s="78">
        <v>782050</v>
      </c>
      <c r="H270" s="78">
        <v>800300</v>
      </c>
      <c r="I270" s="78">
        <v>5082680</v>
      </c>
      <c r="J270" s="78">
        <f>G270+H270+I270</f>
        <v>6665030</v>
      </c>
      <c r="K270" s="78">
        <f>IF(W270=0,J270,0)</f>
        <v>6665030</v>
      </c>
      <c r="L270" s="77">
        <f>IF(W270=1,J270,0)</f>
        <v>0</v>
      </c>
      <c r="M270" s="78">
        <v>85805695</v>
      </c>
      <c r="N270" s="50">
        <f>J270/M270</f>
        <v>0.0776758465740532</v>
      </c>
      <c r="O270" s="79">
        <v>92.2324</v>
      </c>
      <c r="P270" s="79">
        <v>7.7676</v>
      </c>
      <c r="Q270" s="80"/>
      <c r="R270" s="81">
        <v>13.69</v>
      </c>
      <c r="S270" s="81">
        <v>13.69</v>
      </c>
      <c r="T270" s="81">
        <v>13.69</v>
      </c>
      <c r="U270" s="81">
        <v>13.69</v>
      </c>
      <c r="V270" s="82">
        <f>S270*N270+R270*(1-N270)</f>
        <v>13.69</v>
      </c>
      <c r="W270" s="83">
        <f>IF(R270=S270,0,1)</f>
        <v>0</v>
      </c>
      <c r="X270" s="84">
        <f>IF(R270&lt;14.76,C270,0)</f>
        <v>79140665</v>
      </c>
      <c r="Y270" s="84">
        <f>IF(S270&lt;14.67,J270,0)</f>
        <v>6665030</v>
      </c>
      <c r="Z270" s="83"/>
      <c r="AA270" s="85">
        <f>R270*C270/1000</f>
        <v>1083435.70385</v>
      </c>
      <c r="AB270" s="83"/>
      <c r="AC270" s="85">
        <f>S270*J270/1000</f>
        <v>91244.2607</v>
      </c>
      <c r="AD270" s="83"/>
      <c r="AE270" s="86">
        <f>E270*R270/1000</f>
        <v>1083435.70385</v>
      </c>
      <c r="AF270" s="83"/>
      <c r="AG270" s="83">
        <f>F270*R270/1000</f>
        <v>0</v>
      </c>
      <c r="AH270" s="83"/>
      <c r="AI270" s="83"/>
      <c r="AJ270" s="85">
        <f>S270*K270/1000</f>
        <v>91244.2607</v>
      </c>
      <c r="AK270" s="85"/>
      <c r="AL270" s="85">
        <f>S270*L270/1000</f>
        <v>0</v>
      </c>
      <c r="AM270" s="85"/>
    </row>
    <row r="271" ht="15" customHeight="1">
      <c r="A271" t="s" s="75">
        <v>325</v>
      </c>
      <c r="B271" s="76"/>
      <c r="C271" s="77">
        <v>6564963819</v>
      </c>
      <c r="D271" s="78">
        <v>0</v>
      </c>
      <c r="E271" s="77">
        <f>IF(W271=0,C271,0)</f>
        <v>6564963819</v>
      </c>
      <c r="F271" s="77">
        <f>IF(W271=1,C271,0)</f>
        <v>0</v>
      </c>
      <c r="G271" s="78">
        <v>184857681</v>
      </c>
      <c r="H271" s="78">
        <v>13735900</v>
      </c>
      <c r="I271" s="78">
        <v>70001050</v>
      </c>
      <c r="J271" s="78">
        <f>G271+H271+I271</f>
        <v>268594631</v>
      </c>
      <c r="K271" s="78">
        <f>IF(W271=0,J271,0)</f>
        <v>268594631</v>
      </c>
      <c r="L271" s="77">
        <f>IF(W271=1,J271,0)</f>
        <v>0</v>
      </c>
      <c r="M271" s="78">
        <v>6833558450</v>
      </c>
      <c r="N271" s="50">
        <f>J271/M271</f>
        <v>0.0393052364979771</v>
      </c>
      <c r="O271" s="79">
        <v>96.06950000000001</v>
      </c>
      <c r="P271" s="79">
        <v>3.9305</v>
      </c>
      <c r="Q271" s="80"/>
      <c r="R271" s="81">
        <v>11.13</v>
      </c>
      <c r="S271" s="81">
        <v>11.13</v>
      </c>
      <c r="T271" s="81">
        <v>11.13</v>
      </c>
      <c r="U271" s="81">
        <v>11.13</v>
      </c>
      <c r="V271" s="82">
        <f>S271*N271+R271*(1-N271)</f>
        <v>11.13</v>
      </c>
      <c r="W271" s="83">
        <f>IF(R271=S271,0,1)</f>
        <v>0</v>
      </c>
      <c r="X271" s="84">
        <f>IF(R271&lt;14.76,C271,0)</f>
        <v>6564963819</v>
      </c>
      <c r="Y271" s="84">
        <f>IF(S271&lt;14.67,J271,0)</f>
        <v>268594631</v>
      </c>
      <c r="Z271" s="83"/>
      <c r="AA271" s="85">
        <f>R271*C271/1000</f>
        <v>73068047.30547</v>
      </c>
      <c r="AB271" s="83"/>
      <c r="AC271" s="85">
        <f>S271*J271/1000</f>
        <v>2989458.24303</v>
      </c>
      <c r="AD271" s="83"/>
      <c r="AE271" s="86">
        <f>E271*R271/1000</f>
        <v>73068047.30547</v>
      </c>
      <c r="AF271" s="83"/>
      <c r="AG271" s="83">
        <f>F271*R271/1000</f>
        <v>0</v>
      </c>
      <c r="AH271" s="83"/>
      <c r="AI271" s="83"/>
      <c r="AJ271" s="85">
        <f>S271*K271/1000</f>
        <v>2989458.24303</v>
      </c>
      <c r="AK271" s="85"/>
      <c r="AL271" s="85">
        <f>S271*L271/1000</f>
        <v>0</v>
      </c>
      <c r="AM271" s="85"/>
    </row>
    <row r="272" ht="15" customHeight="1">
      <c r="A272" t="s" s="75">
        <v>326</v>
      </c>
      <c r="B272" s="76"/>
      <c r="C272" s="77">
        <v>2458212628</v>
      </c>
      <c r="D272" s="78">
        <v>0</v>
      </c>
      <c r="E272" s="77">
        <f>IF(W272=0,C272,0)</f>
        <v>0</v>
      </c>
      <c r="F272" s="77">
        <f>IF(W272=1,C272,0)</f>
        <v>2458212628</v>
      </c>
      <c r="G272" s="78">
        <v>474754421</v>
      </c>
      <c r="H272" s="78">
        <v>39867400</v>
      </c>
      <c r="I272" s="78">
        <v>129756300</v>
      </c>
      <c r="J272" s="78">
        <f>G272+H272+I272</f>
        <v>644378121</v>
      </c>
      <c r="K272" s="78">
        <f>IF(W272=0,J272,0)</f>
        <v>0</v>
      </c>
      <c r="L272" s="77">
        <f>IF(W272=1,J272,0)</f>
        <v>644378121</v>
      </c>
      <c r="M272" s="78">
        <v>3102590749</v>
      </c>
      <c r="N272" s="50">
        <f>J272/M272</f>
        <v>0.20769033789187</v>
      </c>
      <c r="O272" s="79">
        <v>79.23099999999999</v>
      </c>
      <c r="P272" s="79">
        <v>20.769</v>
      </c>
      <c r="Q272" s="80"/>
      <c r="R272" s="81">
        <v>13.11</v>
      </c>
      <c r="S272" s="81">
        <v>28.63</v>
      </c>
      <c r="T272" s="81">
        <v>28.63</v>
      </c>
      <c r="U272" s="81">
        <v>28.56</v>
      </c>
      <c r="V272" s="82">
        <f>S272*N272+R272*(1-N272)</f>
        <v>16.3333540440818</v>
      </c>
      <c r="W272" s="83">
        <f>IF(R272=S272,0,1)</f>
        <v>1</v>
      </c>
      <c r="X272" s="84">
        <f>IF(R272&lt;14.76,C272,0)</f>
        <v>2458212628</v>
      </c>
      <c r="Y272" s="84">
        <f>IF(S272&lt;14.67,J272,0)</f>
        <v>0</v>
      </c>
      <c r="Z272" s="83"/>
      <c r="AA272" s="85">
        <f>R272*C272/1000</f>
        <v>32227167.55308</v>
      </c>
      <c r="AB272" s="83"/>
      <c r="AC272" s="85">
        <f>S272*J272/1000</f>
        <v>18448545.60423</v>
      </c>
      <c r="AD272" s="83"/>
      <c r="AE272" s="86">
        <f>E272*R272/1000</f>
        <v>0</v>
      </c>
      <c r="AF272" s="83"/>
      <c r="AG272" s="83">
        <f>F272*R272/1000</f>
        <v>32227167.55308</v>
      </c>
      <c r="AH272" s="83"/>
      <c r="AI272" s="83"/>
      <c r="AJ272" s="85">
        <f>S272*K272/1000</f>
        <v>0</v>
      </c>
      <c r="AK272" s="85"/>
      <c r="AL272" s="85">
        <f>S272*L272/1000</f>
        <v>18448545.60423</v>
      </c>
      <c r="AM272" s="85"/>
    </row>
    <row r="273" ht="15" customHeight="1">
      <c r="A273" t="s" s="75">
        <v>327</v>
      </c>
      <c r="B273" s="76"/>
      <c r="C273" s="77">
        <v>4026294132</v>
      </c>
      <c r="D273" s="78">
        <v>0</v>
      </c>
      <c r="E273" s="77">
        <f>IF(W273=0,C273,0)</f>
        <v>4026294132</v>
      </c>
      <c r="F273" s="77">
        <f>IF(W273=1,C273,0)</f>
        <v>0</v>
      </c>
      <c r="G273" s="78">
        <v>157220668</v>
      </c>
      <c r="H273" s="78">
        <v>61219900</v>
      </c>
      <c r="I273" s="78">
        <v>121613600</v>
      </c>
      <c r="J273" s="78">
        <f>G273+H273+I273</f>
        <v>340054168</v>
      </c>
      <c r="K273" s="78">
        <f>IF(W273=0,J273,0)</f>
        <v>340054168</v>
      </c>
      <c r="L273" s="77">
        <f>IF(W273=1,J273,0)</f>
        <v>0</v>
      </c>
      <c r="M273" s="78">
        <v>4366348300</v>
      </c>
      <c r="N273" s="50">
        <f>J273/M273</f>
        <v>0.0778806784607632</v>
      </c>
      <c r="O273" s="79">
        <v>92.2119</v>
      </c>
      <c r="P273" s="79">
        <v>7.7881</v>
      </c>
      <c r="Q273" s="80"/>
      <c r="R273" s="81">
        <v>18.59</v>
      </c>
      <c r="S273" s="81">
        <v>18.59</v>
      </c>
      <c r="T273" s="81">
        <v>18.59</v>
      </c>
      <c r="U273" s="81">
        <v>18.59</v>
      </c>
      <c r="V273" s="82">
        <f>S273*N273+R273*(1-N273)</f>
        <v>18.59</v>
      </c>
      <c r="W273" s="83">
        <f>IF(R273=S273,0,1)</f>
        <v>0</v>
      </c>
      <c r="X273" s="84">
        <f>IF(R273&lt;14.76,C273,0)</f>
        <v>0</v>
      </c>
      <c r="Y273" s="84">
        <f>IF(S273&lt;14.67,J273,0)</f>
        <v>0</v>
      </c>
      <c r="Z273" s="83"/>
      <c r="AA273" s="85">
        <f>R273*C273/1000</f>
        <v>74848807.91388001</v>
      </c>
      <c r="AB273" s="83"/>
      <c r="AC273" s="85">
        <f>S273*J273/1000</f>
        <v>6321606.98312</v>
      </c>
      <c r="AD273" s="83"/>
      <c r="AE273" s="86">
        <f>E273*R273/1000</f>
        <v>74848807.91388001</v>
      </c>
      <c r="AF273" s="83"/>
      <c r="AG273" s="83">
        <f>F273*R273/1000</f>
        <v>0</v>
      </c>
      <c r="AH273" s="83"/>
      <c r="AI273" s="83"/>
      <c r="AJ273" s="85">
        <f>S273*K273/1000</f>
        <v>6321606.98312</v>
      </c>
      <c r="AK273" s="85"/>
      <c r="AL273" s="85">
        <f>S273*L273/1000</f>
        <v>0</v>
      </c>
      <c r="AM273" s="85"/>
    </row>
    <row r="274" ht="15" customHeight="1">
      <c r="A274" t="s" s="75">
        <v>328</v>
      </c>
      <c r="B274" s="76"/>
      <c r="C274" s="77">
        <v>754343192</v>
      </c>
      <c r="D274" s="78">
        <v>0</v>
      </c>
      <c r="E274" s="77">
        <f>IF(W274=0,C274,0)</f>
        <v>754343192</v>
      </c>
      <c r="F274" s="77">
        <f>IF(W274=1,C274,0)</f>
        <v>0</v>
      </c>
      <c r="G274" s="78">
        <v>65068004</v>
      </c>
      <c r="H274" s="78">
        <v>18627524</v>
      </c>
      <c r="I274" s="78">
        <v>40451620</v>
      </c>
      <c r="J274" s="78">
        <f>G274+H274+I274</f>
        <v>124147148</v>
      </c>
      <c r="K274" s="78">
        <f>IF(W274=0,J274,0)</f>
        <v>124147148</v>
      </c>
      <c r="L274" s="77">
        <f>IF(W274=1,J274,0)</f>
        <v>0</v>
      </c>
      <c r="M274" s="78">
        <v>878490340</v>
      </c>
      <c r="N274" s="50">
        <f>J274/M274</f>
        <v>0.14131874005581</v>
      </c>
      <c r="O274" s="79">
        <v>85.8681</v>
      </c>
      <c r="P274" s="79">
        <v>14.1319</v>
      </c>
      <c r="Q274" s="80"/>
      <c r="R274" s="81">
        <v>11.52</v>
      </c>
      <c r="S274" s="81">
        <v>11.52</v>
      </c>
      <c r="T274" s="81">
        <v>11.52</v>
      </c>
      <c r="U274" s="81">
        <v>11.52</v>
      </c>
      <c r="V274" s="82">
        <f>S274*N274+R274*(1-N274)</f>
        <v>11.52</v>
      </c>
      <c r="W274" s="83">
        <f>IF(R274=S274,0,1)</f>
        <v>0</v>
      </c>
      <c r="X274" s="84">
        <f>IF(R274&lt;14.76,C274,0)</f>
        <v>754343192</v>
      </c>
      <c r="Y274" s="84">
        <f>IF(S274&lt;14.67,J274,0)</f>
        <v>124147148</v>
      </c>
      <c r="Z274" s="83"/>
      <c r="AA274" s="85">
        <f>R274*C274/1000</f>
        <v>8690033.571839999</v>
      </c>
      <c r="AB274" s="83"/>
      <c r="AC274" s="85">
        <f>S274*J274/1000</f>
        <v>1430175.14496</v>
      </c>
      <c r="AD274" s="83"/>
      <c r="AE274" s="86">
        <f>E274*R274/1000</f>
        <v>8690033.571839999</v>
      </c>
      <c r="AF274" s="83"/>
      <c r="AG274" s="83">
        <f>F274*R274/1000</f>
        <v>0</v>
      </c>
      <c r="AH274" s="83"/>
      <c r="AI274" s="83"/>
      <c r="AJ274" s="85">
        <f>S274*K274/1000</f>
        <v>1430175.14496</v>
      </c>
      <c r="AK274" s="85"/>
      <c r="AL274" s="85">
        <f>S274*L274/1000</f>
        <v>0</v>
      </c>
      <c r="AM274" s="85"/>
    </row>
    <row r="275" ht="15" customHeight="1">
      <c r="A275" t="s" s="75">
        <v>329</v>
      </c>
      <c r="B275" s="76"/>
      <c r="C275" s="77">
        <v>252903396</v>
      </c>
      <c r="D275" s="78">
        <v>0</v>
      </c>
      <c r="E275" s="77">
        <f>IF(W275=0,C275,0)</f>
        <v>252903396</v>
      </c>
      <c r="F275" s="77">
        <f>IF(W275=1,C275,0)</f>
        <v>0</v>
      </c>
      <c r="G275" s="78">
        <v>28603716</v>
      </c>
      <c r="H275" s="78">
        <v>11289065</v>
      </c>
      <c r="I275" s="78">
        <v>32358431</v>
      </c>
      <c r="J275" s="78">
        <f>G275+H275+I275</f>
        <v>72251212</v>
      </c>
      <c r="K275" s="78">
        <f>IF(W275=0,J275,0)</f>
        <v>72251212</v>
      </c>
      <c r="L275" s="77">
        <f>IF(W275=1,J275,0)</f>
        <v>0</v>
      </c>
      <c r="M275" s="78">
        <v>325154608</v>
      </c>
      <c r="N275" s="50">
        <f>J275/M275</f>
        <v>0.22220571451966</v>
      </c>
      <c r="O275" s="79">
        <v>77.7794</v>
      </c>
      <c r="P275" s="79">
        <v>22.2206</v>
      </c>
      <c r="Q275" s="80"/>
      <c r="R275" s="81">
        <v>13.65</v>
      </c>
      <c r="S275" s="81">
        <v>13.65</v>
      </c>
      <c r="T275" s="81">
        <v>13.65</v>
      </c>
      <c r="U275" s="81">
        <v>13.65</v>
      </c>
      <c r="V275" s="82">
        <f>S275*N275+R275*(1-N275)</f>
        <v>13.65</v>
      </c>
      <c r="W275" s="83">
        <f>IF(R275=S275,0,1)</f>
        <v>0</v>
      </c>
      <c r="X275" s="84">
        <f>IF(R275&lt;14.76,C275,0)</f>
        <v>252903396</v>
      </c>
      <c r="Y275" s="84">
        <f>IF(S275&lt;14.67,J275,0)</f>
        <v>72251212</v>
      </c>
      <c r="Z275" s="83"/>
      <c r="AA275" s="85">
        <f>R275*C275/1000</f>
        <v>3452131.3554</v>
      </c>
      <c r="AB275" s="83"/>
      <c r="AC275" s="85">
        <f>S275*J275/1000</f>
        <v>986229.0438</v>
      </c>
      <c r="AD275" s="83"/>
      <c r="AE275" s="86">
        <f>E275*R275/1000</f>
        <v>3452131.3554</v>
      </c>
      <c r="AF275" s="83"/>
      <c r="AG275" s="83">
        <f>F275*R275/1000</f>
        <v>0</v>
      </c>
      <c r="AH275" s="83"/>
      <c r="AI275" s="83"/>
      <c r="AJ275" s="85">
        <f>S275*K275/1000</f>
        <v>986229.0438</v>
      </c>
      <c r="AK275" s="85"/>
      <c r="AL275" s="85">
        <f>S275*L275/1000</f>
        <v>0</v>
      </c>
      <c r="AM275" s="85"/>
    </row>
    <row r="276" ht="15" customHeight="1">
      <c r="A276" t="s" s="75">
        <v>330</v>
      </c>
      <c r="B276" s="76"/>
      <c r="C276" s="77">
        <v>1519030220</v>
      </c>
      <c r="D276" s="78">
        <v>0</v>
      </c>
      <c r="E276" s="77">
        <f>IF(W276=0,C276,0)</f>
        <v>1519030220</v>
      </c>
      <c r="F276" s="77">
        <f>IF(W276=1,C276,0)</f>
        <v>0</v>
      </c>
      <c r="G276" s="78">
        <v>25857687</v>
      </c>
      <c r="H276" s="78">
        <v>2928500</v>
      </c>
      <c r="I276" s="78">
        <v>48534980</v>
      </c>
      <c r="J276" s="78">
        <f>G276+H276+I276</f>
        <v>77321167</v>
      </c>
      <c r="K276" s="78">
        <f>IF(W276=0,J276,0)</f>
        <v>77321167</v>
      </c>
      <c r="L276" s="77">
        <f>IF(W276=1,J276,0)</f>
        <v>0</v>
      </c>
      <c r="M276" s="78">
        <v>1596351387</v>
      </c>
      <c r="N276" s="50">
        <f>J276/M276</f>
        <v>0.0484361824280483</v>
      </c>
      <c r="O276" s="79">
        <v>95.1564</v>
      </c>
      <c r="P276" s="79">
        <v>4.8436</v>
      </c>
      <c r="Q276" s="80"/>
      <c r="R276" s="81">
        <v>18.01</v>
      </c>
      <c r="S276" s="81">
        <v>18.01</v>
      </c>
      <c r="T276" s="81">
        <v>18.01</v>
      </c>
      <c r="U276" s="81">
        <v>18.01</v>
      </c>
      <c r="V276" s="82">
        <f>S276*N276+R276*(1-N276)</f>
        <v>18.01</v>
      </c>
      <c r="W276" s="83">
        <f>IF(R276=S276,0,1)</f>
        <v>0</v>
      </c>
      <c r="X276" s="84">
        <f>IF(R276&lt;14.76,C276,0)</f>
        <v>0</v>
      </c>
      <c r="Y276" s="84">
        <f>IF(S276&lt;14.67,J276,0)</f>
        <v>0</v>
      </c>
      <c r="Z276" s="83"/>
      <c r="AA276" s="85">
        <f>R276*C276/1000</f>
        <v>27357734.2622</v>
      </c>
      <c r="AB276" s="83"/>
      <c r="AC276" s="85">
        <f>S276*J276/1000</f>
        <v>1392554.21767</v>
      </c>
      <c r="AD276" s="83"/>
      <c r="AE276" s="86">
        <f>E276*R276/1000</f>
        <v>27357734.2622</v>
      </c>
      <c r="AF276" s="83"/>
      <c r="AG276" s="83">
        <f>F276*R276/1000</f>
        <v>0</v>
      </c>
      <c r="AH276" s="83"/>
      <c r="AI276" s="83"/>
      <c r="AJ276" s="85">
        <f>S276*K276/1000</f>
        <v>1392554.21767</v>
      </c>
      <c r="AK276" s="85"/>
      <c r="AL276" s="85">
        <f>S276*L276/1000</f>
        <v>0</v>
      </c>
      <c r="AM276" s="85"/>
    </row>
    <row r="277" ht="15" customHeight="1">
      <c r="A277" t="s" s="75">
        <v>331</v>
      </c>
      <c r="B277" s="76"/>
      <c r="C277" s="77">
        <v>813346495</v>
      </c>
      <c r="D277" s="78">
        <v>0</v>
      </c>
      <c r="E277" s="77">
        <f>IF(W277=0,C277,0)</f>
        <v>813346495</v>
      </c>
      <c r="F277" s="77">
        <f>IF(W277=1,C277,0)</f>
        <v>0</v>
      </c>
      <c r="G277" s="78">
        <v>25868754</v>
      </c>
      <c r="H277" s="78">
        <v>32983758</v>
      </c>
      <c r="I277" s="78">
        <v>40139048</v>
      </c>
      <c r="J277" s="78">
        <f>G277+H277+I277</f>
        <v>98991560</v>
      </c>
      <c r="K277" s="78">
        <f>IF(W277=0,J277,0)</f>
        <v>98991560</v>
      </c>
      <c r="L277" s="77">
        <f>IF(W277=1,J277,0)</f>
        <v>0</v>
      </c>
      <c r="M277" s="78">
        <v>912338055</v>
      </c>
      <c r="N277" s="50">
        <f>J277/M277</f>
        <v>0.108503157856328</v>
      </c>
      <c r="O277" s="79">
        <v>89.1497</v>
      </c>
      <c r="P277" s="79">
        <v>10.8503</v>
      </c>
      <c r="Q277" s="80"/>
      <c r="R277" s="81">
        <v>14.18</v>
      </c>
      <c r="S277" s="81">
        <v>14.18</v>
      </c>
      <c r="T277" s="81">
        <v>14.18</v>
      </c>
      <c r="U277" s="81">
        <v>14.18</v>
      </c>
      <c r="V277" s="82">
        <f>S277*N277+R277*(1-N277)</f>
        <v>14.18</v>
      </c>
      <c r="W277" s="83">
        <f>IF(R277=S277,0,1)</f>
        <v>0</v>
      </c>
      <c r="X277" s="84">
        <f>IF(R277&lt;14.76,C277,0)</f>
        <v>813346495</v>
      </c>
      <c r="Y277" s="84">
        <f>IF(S277&lt;14.67,J277,0)</f>
        <v>98991560</v>
      </c>
      <c r="Z277" s="83"/>
      <c r="AA277" s="85">
        <f>R277*C277/1000</f>
        <v>11533253.2991</v>
      </c>
      <c r="AB277" s="83"/>
      <c r="AC277" s="85">
        <f>S277*J277/1000</f>
        <v>1403700.3208</v>
      </c>
      <c r="AD277" s="83"/>
      <c r="AE277" s="86">
        <f>E277*R277/1000</f>
        <v>11533253.2991</v>
      </c>
      <c r="AF277" s="83"/>
      <c r="AG277" s="83">
        <f>F277*R277/1000</f>
        <v>0</v>
      </c>
      <c r="AH277" s="83"/>
      <c r="AI277" s="83"/>
      <c r="AJ277" s="85">
        <f>S277*K277/1000</f>
        <v>1403700.3208</v>
      </c>
      <c r="AK277" s="85"/>
      <c r="AL277" s="85">
        <f>S277*L277/1000</f>
        <v>0</v>
      </c>
      <c r="AM277" s="85"/>
    </row>
    <row r="278" ht="15" customHeight="1">
      <c r="A278" t="s" s="75">
        <v>332</v>
      </c>
      <c r="B278" s="76"/>
      <c r="C278" s="77">
        <v>6989914753</v>
      </c>
      <c r="D278" s="78">
        <v>0</v>
      </c>
      <c r="E278" s="77">
        <f>IF(W278=0,C278,0)</f>
        <v>6989914753</v>
      </c>
      <c r="F278" s="77">
        <f>IF(W278=1,C278,0)</f>
        <v>0</v>
      </c>
      <c r="G278" s="78">
        <v>573901921</v>
      </c>
      <c r="H278" s="78">
        <v>192714600</v>
      </c>
      <c r="I278" s="78">
        <v>106416240</v>
      </c>
      <c r="J278" s="78">
        <f>G278+H278+I278</f>
        <v>873032761</v>
      </c>
      <c r="K278" s="78">
        <f>IF(W278=0,J278,0)</f>
        <v>873032761</v>
      </c>
      <c r="L278" s="77">
        <f>IF(W278=1,J278,0)</f>
        <v>0</v>
      </c>
      <c r="M278" s="78">
        <v>7862947514</v>
      </c>
      <c r="N278" s="50">
        <f>J278/M278</f>
        <v>0.111031233445926</v>
      </c>
      <c r="O278" s="79">
        <v>88.8969</v>
      </c>
      <c r="P278" s="79">
        <v>11.1031</v>
      </c>
      <c r="Q278" s="80"/>
      <c r="R278" s="81">
        <v>13.12</v>
      </c>
      <c r="S278" s="81">
        <v>13.12</v>
      </c>
      <c r="T278" s="81">
        <v>13.12</v>
      </c>
      <c r="U278" s="81">
        <v>13.12</v>
      </c>
      <c r="V278" s="82">
        <f>S278*N278+R278*(1-N278)</f>
        <v>13.12</v>
      </c>
      <c r="W278" s="83">
        <f>IF(R278=S278,0,1)</f>
        <v>0</v>
      </c>
      <c r="X278" s="84">
        <f>IF(R278&lt;14.76,C278,0)</f>
        <v>6989914753</v>
      </c>
      <c r="Y278" s="84">
        <f>IF(S278&lt;14.67,J278,0)</f>
        <v>873032761</v>
      </c>
      <c r="Z278" s="83"/>
      <c r="AA278" s="85">
        <f>R278*C278/1000</f>
        <v>91707681.55936</v>
      </c>
      <c r="AB278" s="83"/>
      <c r="AC278" s="85">
        <f>S278*J278/1000</f>
        <v>11454189.82432</v>
      </c>
      <c r="AD278" s="83"/>
      <c r="AE278" s="86">
        <f>E278*R278/1000</f>
        <v>91707681.55936</v>
      </c>
      <c r="AF278" s="83"/>
      <c r="AG278" s="83">
        <f>F278*R278/1000</f>
        <v>0</v>
      </c>
      <c r="AH278" s="83"/>
      <c r="AI278" s="83"/>
      <c r="AJ278" s="85">
        <f>S278*K278/1000</f>
        <v>11454189.82432</v>
      </c>
      <c r="AK278" s="85"/>
      <c r="AL278" s="85">
        <f>S278*L278/1000</f>
        <v>0</v>
      </c>
      <c r="AM278" s="85"/>
    </row>
    <row r="279" ht="15" customHeight="1">
      <c r="A279" t="s" s="75">
        <v>333</v>
      </c>
      <c r="B279" s="76"/>
      <c r="C279" s="77">
        <v>280336950</v>
      </c>
      <c r="D279" s="78">
        <v>0</v>
      </c>
      <c r="E279" s="77">
        <f>IF(W279=0,C279,0)</f>
        <v>280336950</v>
      </c>
      <c r="F279" s="77">
        <f>IF(W279=1,C279,0)</f>
        <v>0</v>
      </c>
      <c r="G279" s="78">
        <v>2045278</v>
      </c>
      <c r="H279" s="78">
        <v>935454</v>
      </c>
      <c r="I279" s="78">
        <v>9954900</v>
      </c>
      <c r="J279" s="78">
        <f>G279+H279+I279</f>
        <v>12935632</v>
      </c>
      <c r="K279" s="78">
        <f>IF(W279=0,J279,0)</f>
        <v>12935632</v>
      </c>
      <c r="L279" s="77">
        <f>IF(W279=1,J279,0)</f>
        <v>0</v>
      </c>
      <c r="M279" s="78">
        <v>293272582</v>
      </c>
      <c r="N279" s="50">
        <f>J279/M279</f>
        <v>0.044107880497332</v>
      </c>
      <c r="O279" s="79">
        <v>95.58920000000001</v>
      </c>
      <c r="P279" s="79">
        <v>4.4108</v>
      </c>
      <c r="Q279" s="80"/>
      <c r="R279" s="81">
        <v>18.44</v>
      </c>
      <c r="S279" s="81">
        <v>18.44</v>
      </c>
      <c r="T279" s="81">
        <v>18.44</v>
      </c>
      <c r="U279" s="81">
        <v>18.44</v>
      </c>
      <c r="V279" s="82">
        <f>S279*N279+R279*(1-N279)</f>
        <v>18.44</v>
      </c>
      <c r="W279" s="83">
        <f>IF(R279=S279,0,1)</f>
        <v>0</v>
      </c>
      <c r="X279" s="84">
        <f>IF(R279&lt;14.76,C279,0)</f>
        <v>0</v>
      </c>
      <c r="Y279" s="84">
        <f>IF(S279&lt;14.67,J279,0)</f>
        <v>0</v>
      </c>
      <c r="Z279" s="83"/>
      <c r="AA279" s="85">
        <f>R279*C279/1000</f>
        <v>5169413.358</v>
      </c>
      <c r="AB279" s="83"/>
      <c r="AC279" s="85">
        <f>S279*J279/1000</f>
        <v>238533.05408</v>
      </c>
      <c r="AD279" s="83"/>
      <c r="AE279" s="86">
        <f>E279*R279/1000</f>
        <v>5169413.358</v>
      </c>
      <c r="AF279" s="83"/>
      <c r="AG279" s="83">
        <f>F279*R279/1000</f>
        <v>0</v>
      </c>
      <c r="AH279" s="83"/>
      <c r="AI279" s="83"/>
      <c r="AJ279" s="85">
        <f>S279*K279/1000</f>
        <v>238533.05408</v>
      </c>
      <c r="AK279" s="85"/>
      <c r="AL279" s="85">
        <f>S279*L279/1000</f>
        <v>0</v>
      </c>
      <c r="AM279" s="85"/>
    </row>
    <row r="280" ht="15" customHeight="1">
      <c r="A280" t="s" s="75">
        <v>334</v>
      </c>
      <c r="B280" s="76"/>
      <c r="C280" s="77">
        <v>2590526920</v>
      </c>
      <c r="D280" s="78">
        <v>0</v>
      </c>
      <c r="E280" s="77">
        <f>IF(W280=0,C280,0)</f>
        <v>0</v>
      </c>
      <c r="F280" s="77">
        <f>IF(W280=1,C280,0)</f>
        <v>2590526920</v>
      </c>
      <c r="G280" s="78">
        <v>153310980</v>
      </c>
      <c r="H280" s="78">
        <v>89902503</v>
      </c>
      <c r="I280" s="78">
        <v>212307310</v>
      </c>
      <c r="J280" s="78">
        <f>G280+H280+I280</f>
        <v>455520793</v>
      </c>
      <c r="K280" s="78">
        <f>IF(W280=0,J280,0)</f>
        <v>0</v>
      </c>
      <c r="L280" s="77">
        <f>IF(W280=1,J280,0)</f>
        <v>455520793</v>
      </c>
      <c r="M280" s="78">
        <v>3046047713</v>
      </c>
      <c r="N280" s="50">
        <f>J280/M280</f>
        <v>0.149544864663779</v>
      </c>
      <c r="O280" s="79">
        <v>85.0455</v>
      </c>
      <c r="P280" s="79">
        <v>14.9545</v>
      </c>
      <c r="Q280" s="80"/>
      <c r="R280" s="81">
        <v>12.68</v>
      </c>
      <c r="S280" s="81">
        <v>25.36</v>
      </c>
      <c r="T280" s="81">
        <v>25.36</v>
      </c>
      <c r="U280" s="81">
        <v>25.36</v>
      </c>
      <c r="V280" s="82">
        <f>S280*N280+R280*(1-N280)</f>
        <v>14.5762288839367</v>
      </c>
      <c r="W280" s="83">
        <f>IF(R280=S280,0,1)</f>
        <v>1</v>
      </c>
      <c r="X280" s="84">
        <f>IF(R280&lt;14.76,C280,0)</f>
        <v>2590526920</v>
      </c>
      <c r="Y280" s="84">
        <f>IF(S280&lt;14.67,J280,0)</f>
        <v>0</v>
      </c>
      <c r="Z280" s="83"/>
      <c r="AA280" s="85">
        <f>R280*C280/1000</f>
        <v>32847881.3456</v>
      </c>
      <c r="AB280" s="83"/>
      <c r="AC280" s="85">
        <f>S280*J280/1000</f>
        <v>11552007.31048</v>
      </c>
      <c r="AD280" s="83"/>
      <c r="AE280" s="86">
        <f>E280*R280/1000</f>
        <v>0</v>
      </c>
      <c r="AF280" s="83"/>
      <c r="AG280" s="83">
        <f>F280*R280/1000</f>
        <v>32847881.3456</v>
      </c>
      <c r="AH280" s="83"/>
      <c r="AI280" s="83"/>
      <c r="AJ280" s="85">
        <f>S280*K280/1000</f>
        <v>0</v>
      </c>
      <c r="AK280" s="85"/>
      <c r="AL280" s="85">
        <f>S280*L280/1000</f>
        <v>11552007.31048</v>
      </c>
      <c r="AM280" s="85"/>
    </row>
    <row r="281" ht="15" customHeight="1">
      <c r="A281" t="s" s="75">
        <v>335</v>
      </c>
      <c r="B281" s="76"/>
      <c r="C281" s="77">
        <v>18588162698</v>
      </c>
      <c r="D281" s="78">
        <v>0</v>
      </c>
      <c r="E281" s="77">
        <f>IF(W281=0,C281,0)</f>
        <v>0</v>
      </c>
      <c r="F281" s="77">
        <f>IF(W281=1,C281,0)</f>
        <v>18588162698</v>
      </c>
      <c r="G281" s="78">
        <v>2830367975</v>
      </c>
      <c r="H281" s="78">
        <v>433342800</v>
      </c>
      <c r="I281" s="78">
        <v>450822700</v>
      </c>
      <c r="J281" s="78">
        <f>G281+H281+I281</f>
        <v>3714533475</v>
      </c>
      <c r="K281" s="78">
        <f>IF(W281=0,J281,0)</f>
        <v>0</v>
      </c>
      <c r="L281" s="77">
        <f>IF(W281=1,J281,0)</f>
        <v>3714533475</v>
      </c>
      <c r="M281" s="78">
        <v>22302696173</v>
      </c>
      <c r="N281" s="50">
        <f>J281/M281</f>
        <v>0.166550871077949</v>
      </c>
      <c r="O281" s="79">
        <v>83.3449</v>
      </c>
      <c r="P281" s="79">
        <v>16.6551</v>
      </c>
      <c r="Q281" s="80"/>
      <c r="R281" s="81">
        <v>10.34</v>
      </c>
      <c r="S281" s="81">
        <v>17.35</v>
      </c>
      <c r="T281" s="81">
        <v>17.35</v>
      </c>
      <c r="U281" s="81">
        <v>17.35</v>
      </c>
      <c r="V281" s="82">
        <f>S281*N281+R281*(1-N281)</f>
        <v>11.5075216062564</v>
      </c>
      <c r="W281" s="83">
        <f>IF(R281=S281,0,1)</f>
        <v>1</v>
      </c>
      <c r="X281" s="84">
        <f>IF(R281&lt;14.76,C281,0)</f>
        <v>18588162698</v>
      </c>
      <c r="Y281" s="84">
        <f>IF(S281&lt;14.67,J281,0)</f>
        <v>0</v>
      </c>
      <c r="Z281" s="83"/>
      <c r="AA281" s="85">
        <f>R281*C281/1000</f>
        <v>192201602.29732</v>
      </c>
      <c r="AB281" s="83"/>
      <c r="AC281" s="85">
        <f>S281*J281/1000</f>
        <v>64447155.79125</v>
      </c>
      <c r="AD281" s="83"/>
      <c r="AE281" s="86">
        <f>E281*R281/1000</f>
        <v>0</v>
      </c>
      <c r="AF281" s="83"/>
      <c r="AG281" s="83">
        <f>F281*R281/1000</f>
        <v>192201602.29732</v>
      </c>
      <c r="AH281" s="83"/>
      <c r="AI281" s="83"/>
      <c r="AJ281" s="85">
        <f>S281*K281/1000</f>
        <v>0</v>
      </c>
      <c r="AK281" s="85"/>
      <c r="AL281" s="85">
        <f>S281*L281/1000</f>
        <v>64447155.79125</v>
      </c>
      <c r="AM281" s="85"/>
    </row>
    <row r="282" ht="15" customHeight="1">
      <c r="A282" t="s" s="75">
        <v>336</v>
      </c>
      <c r="B282" s="76"/>
      <c r="C282" s="77">
        <v>1907433135</v>
      </c>
      <c r="D282" s="78">
        <v>365700</v>
      </c>
      <c r="E282" s="77">
        <f>IF(W282=0,C282,0)</f>
        <v>1907433135</v>
      </c>
      <c r="F282" s="77">
        <f>IF(W282=1,C282,0)</f>
        <v>0</v>
      </c>
      <c r="G282" s="78">
        <v>73007815</v>
      </c>
      <c r="H282" s="78">
        <v>44056775</v>
      </c>
      <c r="I282" s="78">
        <v>48041418</v>
      </c>
      <c r="J282" s="78">
        <f>G282+H282+I282</f>
        <v>165106008</v>
      </c>
      <c r="K282" s="78">
        <f>IF(W282=0,J282,0)</f>
        <v>165106008</v>
      </c>
      <c r="L282" s="77">
        <f>IF(W282=1,J282,0)</f>
        <v>0</v>
      </c>
      <c r="M282" s="78">
        <v>2072904843</v>
      </c>
      <c r="N282" s="50">
        <f>J282/M282</f>
        <v>0.07964958379905721</v>
      </c>
      <c r="O282" s="79">
        <v>92.035</v>
      </c>
      <c r="P282" s="79">
        <v>7.965</v>
      </c>
      <c r="Q282" s="80"/>
      <c r="R282" s="81">
        <v>15.42</v>
      </c>
      <c r="S282" s="81">
        <v>15.42</v>
      </c>
      <c r="T282" s="81">
        <v>15.42</v>
      </c>
      <c r="U282" s="81">
        <v>15.42</v>
      </c>
      <c r="V282" s="82">
        <f>S282*N282+R282*(1-N282)</f>
        <v>15.42</v>
      </c>
      <c r="W282" s="83">
        <f>IF(R282=S282,0,1)</f>
        <v>0</v>
      </c>
      <c r="X282" s="84">
        <f>IF(R282&lt;14.76,C282,0)</f>
        <v>0</v>
      </c>
      <c r="Y282" s="84">
        <f>IF(S282&lt;14.67,J282,0)</f>
        <v>0</v>
      </c>
      <c r="Z282" s="83"/>
      <c r="AA282" s="85">
        <f>R282*C282/1000</f>
        <v>29412618.9417</v>
      </c>
      <c r="AB282" s="83"/>
      <c r="AC282" s="85">
        <f>S282*J282/1000</f>
        <v>2545934.64336</v>
      </c>
      <c r="AD282" s="83"/>
      <c r="AE282" s="86">
        <f>E282*R282/1000</f>
        <v>29412618.9417</v>
      </c>
      <c r="AF282" s="83"/>
      <c r="AG282" s="83">
        <f>F282*R282/1000</f>
        <v>0</v>
      </c>
      <c r="AH282" s="83"/>
      <c r="AI282" s="83"/>
      <c r="AJ282" s="85">
        <f>S282*K282/1000</f>
        <v>2545934.64336</v>
      </c>
      <c r="AK282" s="85"/>
      <c r="AL282" s="85">
        <f>S282*L282/1000</f>
        <v>0</v>
      </c>
      <c r="AM282" s="85"/>
    </row>
    <row r="283" ht="15" customHeight="1">
      <c r="A283" t="s" s="75">
        <v>337</v>
      </c>
      <c r="B283" s="76"/>
      <c r="C283" s="77">
        <v>921581006</v>
      </c>
      <c r="D283" s="78">
        <v>0</v>
      </c>
      <c r="E283" s="77">
        <f>IF(W283=0,C283,0)</f>
        <v>921581006</v>
      </c>
      <c r="F283" s="77">
        <f>IF(W283=1,C283,0)</f>
        <v>0</v>
      </c>
      <c r="G283" s="78">
        <v>33439594</v>
      </c>
      <c r="H283" s="78">
        <v>7600000</v>
      </c>
      <c r="I283" s="78">
        <v>21312726</v>
      </c>
      <c r="J283" s="78">
        <f>G283+H283+I283</f>
        <v>62352320</v>
      </c>
      <c r="K283" s="78">
        <f>IF(W283=0,J283,0)</f>
        <v>62352320</v>
      </c>
      <c r="L283" s="77">
        <f>IF(W283=1,J283,0)</f>
        <v>0</v>
      </c>
      <c r="M283" s="78">
        <v>983933326</v>
      </c>
      <c r="N283" s="50">
        <f>J283/M283</f>
        <v>0.06337047272652289</v>
      </c>
      <c r="O283" s="79">
        <v>93.663</v>
      </c>
      <c r="P283" s="79">
        <v>6.337</v>
      </c>
      <c r="Q283" s="80"/>
      <c r="R283" s="81">
        <v>14.33</v>
      </c>
      <c r="S283" s="81">
        <v>14.33</v>
      </c>
      <c r="T283" s="81">
        <v>14.33</v>
      </c>
      <c r="U283" s="81">
        <v>14.33</v>
      </c>
      <c r="V283" s="82">
        <f>S283*N283+R283*(1-N283)</f>
        <v>14.33</v>
      </c>
      <c r="W283" s="83">
        <f>IF(R283=S283,0,1)</f>
        <v>0</v>
      </c>
      <c r="X283" s="84">
        <f>IF(R283&lt;14.76,C283,0)</f>
        <v>921581006</v>
      </c>
      <c r="Y283" s="84">
        <f>IF(S283&lt;14.67,J283,0)</f>
        <v>62352320</v>
      </c>
      <c r="Z283" s="83"/>
      <c r="AA283" s="85">
        <f>R283*C283/1000</f>
        <v>13206255.81598</v>
      </c>
      <c r="AB283" s="83"/>
      <c r="AC283" s="85">
        <f>S283*J283/1000</f>
        <v>893508.7456</v>
      </c>
      <c r="AD283" s="83"/>
      <c r="AE283" s="86">
        <f>E283*R283/1000</f>
        <v>13206255.81598</v>
      </c>
      <c r="AF283" s="83"/>
      <c r="AG283" s="83">
        <f>F283*R283/1000</f>
        <v>0</v>
      </c>
      <c r="AH283" s="83"/>
      <c r="AI283" s="83"/>
      <c r="AJ283" s="85">
        <f>S283*K283/1000</f>
        <v>893508.7456</v>
      </c>
      <c r="AK283" s="85"/>
      <c r="AL283" s="85">
        <f>S283*L283/1000</f>
        <v>0</v>
      </c>
      <c r="AM283" s="85"/>
    </row>
    <row r="284" ht="15" customHeight="1">
      <c r="A284" t="s" s="75">
        <v>338</v>
      </c>
      <c r="B284" s="76"/>
      <c r="C284" s="77">
        <v>2684483336</v>
      </c>
      <c r="D284" s="78">
        <v>0</v>
      </c>
      <c r="E284" s="77">
        <f>IF(W284=0,C284,0)</f>
        <v>2684483336</v>
      </c>
      <c r="F284" s="77">
        <f>IF(W284=1,C284,0)</f>
        <v>0</v>
      </c>
      <c r="G284" s="78">
        <v>262111232</v>
      </c>
      <c r="H284" s="78">
        <v>196761900</v>
      </c>
      <c r="I284" s="78">
        <v>97663300</v>
      </c>
      <c r="J284" s="78">
        <f>G284+H284+I284</f>
        <v>556536432</v>
      </c>
      <c r="K284" s="78">
        <f>IF(W284=0,J284,0)</f>
        <v>556536432</v>
      </c>
      <c r="L284" s="77">
        <f>IF(W284=1,J284,0)</f>
        <v>0</v>
      </c>
      <c r="M284" s="78">
        <v>3241019768</v>
      </c>
      <c r="N284" s="50">
        <f>J284/M284</f>
        <v>0.171716457114803</v>
      </c>
      <c r="O284" s="79">
        <v>82.8284</v>
      </c>
      <c r="P284" s="79">
        <v>17.1716</v>
      </c>
      <c r="Q284" s="80"/>
      <c r="R284" s="81">
        <v>14.76</v>
      </c>
      <c r="S284" s="81">
        <v>14.76</v>
      </c>
      <c r="T284" s="81">
        <v>14.76</v>
      </c>
      <c r="U284" s="81">
        <v>14.76</v>
      </c>
      <c r="V284" s="82">
        <f>S284*N284+R284*(1-N284)</f>
        <v>14.76</v>
      </c>
      <c r="W284" s="83">
        <f>IF(R284=S284,0,1)</f>
        <v>0</v>
      </c>
      <c r="X284" s="84">
        <f>IF(R284&lt;14.76,C284,0)</f>
        <v>0</v>
      </c>
      <c r="Y284" s="84">
        <f>IF(S284&lt;14.67,J284,0)</f>
        <v>0</v>
      </c>
      <c r="Z284" s="83"/>
      <c r="AA284" s="85">
        <f>R284*C284/1000</f>
        <v>39622974.03936</v>
      </c>
      <c r="AB284" s="83"/>
      <c r="AC284" s="85">
        <f>S284*J284/1000</f>
        <v>8214477.73632</v>
      </c>
      <c r="AD284" s="83"/>
      <c r="AE284" s="86">
        <f>E284*R284/1000</f>
        <v>39622974.03936</v>
      </c>
      <c r="AF284" s="87">
        <f>AE284/E284*1000</f>
        <v>14.76</v>
      </c>
      <c r="AG284" s="83">
        <f>F284*R284/1000</f>
        <v>0</v>
      </c>
      <c r="AH284" s="83"/>
      <c r="AI284" s="83"/>
      <c r="AJ284" s="85">
        <f>S284*K284/1000</f>
        <v>8214477.73632</v>
      </c>
      <c r="AK284" s="85"/>
      <c r="AL284" s="85">
        <f>S284*L284/1000</f>
        <v>0</v>
      </c>
      <c r="AM284" s="85"/>
    </row>
    <row r="285" ht="15" customHeight="1">
      <c r="A285" t="s" s="75">
        <v>339</v>
      </c>
      <c r="B285" s="76"/>
      <c r="C285" s="77">
        <v>1254021411</v>
      </c>
      <c r="D285" s="78">
        <v>0</v>
      </c>
      <c r="E285" s="77">
        <f>IF(W285=0,C285,0)</f>
        <v>1254021411</v>
      </c>
      <c r="F285" s="77">
        <f>IF(W285=1,C285,0)</f>
        <v>0</v>
      </c>
      <c r="G285" s="78">
        <v>125428573</v>
      </c>
      <c r="H285" s="78">
        <v>70689575</v>
      </c>
      <c r="I285" s="78">
        <v>103227810</v>
      </c>
      <c r="J285" s="78">
        <f>G285+H285+I285</f>
        <v>299345958</v>
      </c>
      <c r="K285" s="78">
        <f>IF(W285=0,J285,0)</f>
        <v>299345958</v>
      </c>
      <c r="L285" s="77">
        <f>IF(W285=1,J285,0)</f>
        <v>0</v>
      </c>
      <c r="M285" s="78">
        <v>1553367369</v>
      </c>
      <c r="N285" s="50">
        <f>J285/M285</f>
        <v>0.192707767636903</v>
      </c>
      <c r="O285" s="79">
        <v>80.72920000000001</v>
      </c>
      <c r="P285" s="79">
        <v>19.2708</v>
      </c>
      <c r="Q285" s="80"/>
      <c r="R285" s="81">
        <v>15.84</v>
      </c>
      <c r="S285" s="81">
        <v>15.84</v>
      </c>
      <c r="T285" s="81">
        <v>15.84</v>
      </c>
      <c r="U285" s="81">
        <v>15.84</v>
      </c>
      <c r="V285" s="82">
        <f>S285*N285+R285*(1-N285)</f>
        <v>15.84</v>
      </c>
      <c r="W285" s="83">
        <f>IF(R285=S285,0,1)</f>
        <v>0</v>
      </c>
      <c r="X285" s="84">
        <f>IF(R285&lt;14.76,C285,0)</f>
        <v>0</v>
      </c>
      <c r="Y285" s="84">
        <f>IF(S285&lt;14.67,J285,0)</f>
        <v>0</v>
      </c>
      <c r="Z285" s="83"/>
      <c r="AA285" s="85">
        <f>R285*C285/1000</f>
        <v>19863699.15024</v>
      </c>
      <c r="AB285" s="83"/>
      <c r="AC285" s="85">
        <f>S285*J285/1000</f>
        <v>4741639.97472</v>
      </c>
      <c r="AD285" s="83"/>
      <c r="AE285" s="86">
        <f>E285*R285/1000</f>
        <v>19863699.15024</v>
      </c>
      <c r="AF285" s="83"/>
      <c r="AG285" s="83">
        <f>F285*R285/1000</f>
        <v>0</v>
      </c>
      <c r="AH285" s="83"/>
      <c r="AI285" s="83"/>
      <c r="AJ285" s="85">
        <f>S285*K285/1000</f>
        <v>4741639.97472</v>
      </c>
      <c r="AK285" s="85"/>
      <c r="AL285" s="85">
        <f>S285*L285/1000</f>
        <v>0</v>
      </c>
      <c r="AM285" s="85"/>
    </row>
    <row r="286" ht="15" customHeight="1">
      <c r="A286" t="s" s="75">
        <v>340</v>
      </c>
      <c r="B286" s="76"/>
      <c r="C286" s="77">
        <v>1206158669</v>
      </c>
      <c r="D286" s="78">
        <v>0</v>
      </c>
      <c r="E286" s="77">
        <f>IF(W286=0,C286,0)</f>
        <v>1206158669</v>
      </c>
      <c r="F286" s="77">
        <f>IF(W286=1,C286,0)</f>
        <v>0</v>
      </c>
      <c r="G286" s="78">
        <v>64516304</v>
      </c>
      <c r="H286" s="78">
        <v>26759250</v>
      </c>
      <c r="I286" s="78">
        <v>74938634</v>
      </c>
      <c r="J286" s="78">
        <f>G286+H286+I286</f>
        <v>166214188</v>
      </c>
      <c r="K286" s="78">
        <f>IF(W286=0,J286,0)</f>
        <v>166214188</v>
      </c>
      <c r="L286" s="77">
        <f>IF(W286=1,J286,0)</f>
        <v>0</v>
      </c>
      <c r="M286" s="78">
        <v>1372372857</v>
      </c>
      <c r="N286" s="50">
        <f>J286/M286</f>
        <v>0.1211144530819</v>
      </c>
      <c r="O286" s="79">
        <v>87.8886</v>
      </c>
      <c r="P286" s="79">
        <v>12.1114</v>
      </c>
      <c r="Q286" s="80"/>
      <c r="R286" s="81">
        <v>16.11</v>
      </c>
      <c r="S286" s="81">
        <v>16.11</v>
      </c>
      <c r="T286" s="81">
        <v>16.11</v>
      </c>
      <c r="U286" s="81">
        <v>16.11</v>
      </c>
      <c r="V286" s="82">
        <f>S286*N286+R286*(1-N286)</f>
        <v>16.11</v>
      </c>
      <c r="W286" s="83">
        <f>IF(R286=S286,0,1)</f>
        <v>0</v>
      </c>
      <c r="X286" s="84">
        <f>IF(R286&lt;14.76,C286,0)</f>
        <v>0</v>
      </c>
      <c r="Y286" s="84">
        <f>IF(S286&lt;14.67,J286,0)</f>
        <v>0</v>
      </c>
      <c r="Z286" s="83"/>
      <c r="AA286" s="85">
        <f>R286*C286/1000</f>
        <v>19431216.15759</v>
      </c>
      <c r="AB286" s="83"/>
      <c r="AC286" s="85">
        <f>S286*J286/1000</f>
        <v>2677710.56868</v>
      </c>
      <c r="AD286" s="83"/>
      <c r="AE286" s="86">
        <f>E286*R286/1000</f>
        <v>19431216.15759</v>
      </c>
      <c r="AF286" s="83"/>
      <c r="AG286" s="83">
        <f>F286*R286/1000</f>
        <v>0</v>
      </c>
      <c r="AH286" s="83"/>
      <c r="AI286" s="83"/>
      <c r="AJ286" s="85">
        <f>S286*K286/1000</f>
        <v>2677710.56868</v>
      </c>
      <c r="AK286" s="85"/>
      <c r="AL286" s="85">
        <f>S286*L286/1000</f>
        <v>0</v>
      </c>
      <c r="AM286" s="85"/>
    </row>
    <row r="287" ht="15" customHeight="1">
      <c r="A287" t="s" s="75">
        <v>341</v>
      </c>
      <c r="B287" s="76"/>
      <c r="C287" s="77">
        <v>1335061567</v>
      </c>
      <c r="D287" s="78">
        <v>0</v>
      </c>
      <c r="E287" s="77">
        <f>IF(W287=0,C287,0)</f>
        <v>1335061567</v>
      </c>
      <c r="F287" s="77">
        <f>IF(W287=1,C287,0)</f>
        <v>0</v>
      </c>
      <c r="G287" s="78">
        <v>65886924</v>
      </c>
      <c r="H287" s="78">
        <v>46022060</v>
      </c>
      <c r="I287" s="78">
        <v>67549925</v>
      </c>
      <c r="J287" s="78">
        <f>G287+H287+I287</f>
        <v>179458909</v>
      </c>
      <c r="K287" s="78">
        <f>IF(W287=0,J287,0)</f>
        <v>179458909</v>
      </c>
      <c r="L287" s="77">
        <f>IF(W287=1,J287,0)</f>
        <v>0</v>
      </c>
      <c r="M287" s="78">
        <v>1514520476</v>
      </c>
      <c r="N287" s="50">
        <f>J287/M287</f>
        <v>0.11849223027606</v>
      </c>
      <c r="O287" s="79">
        <v>88.1508</v>
      </c>
      <c r="P287" s="79">
        <v>11.8492</v>
      </c>
      <c r="Q287" s="80"/>
      <c r="R287" s="81">
        <v>12.06</v>
      </c>
      <c r="S287" s="81">
        <v>12.06</v>
      </c>
      <c r="T287" s="81">
        <v>12.06</v>
      </c>
      <c r="U287" s="81">
        <v>12.06</v>
      </c>
      <c r="V287" s="82">
        <f>S287*N287+R287*(1-N287)</f>
        <v>12.06</v>
      </c>
      <c r="W287" s="83">
        <f>IF(R287=S287,0,1)</f>
        <v>0</v>
      </c>
      <c r="X287" s="84">
        <f>IF(R287&lt;14.76,C287,0)</f>
        <v>1335061567</v>
      </c>
      <c r="Y287" s="84">
        <f>IF(S287&lt;14.67,J287,0)</f>
        <v>179458909</v>
      </c>
      <c r="Z287" s="83"/>
      <c r="AA287" s="85">
        <f>R287*C287/1000</f>
        <v>16100842.49802</v>
      </c>
      <c r="AB287" s="83"/>
      <c r="AC287" s="85">
        <f>S287*J287/1000</f>
        <v>2164274.44254</v>
      </c>
      <c r="AD287" s="83"/>
      <c r="AE287" s="86">
        <f>E287*R287/1000</f>
        <v>16100842.49802</v>
      </c>
      <c r="AF287" s="83"/>
      <c r="AG287" s="83">
        <f>F287*R287/1000</f>
        <v>0</v>
      </c>
      <c r="AH287" s="83"/>
      <c r="AI287" s="83"/>
      <c r="AJ287" s="85">
        <f>S287*K287/1000</f>
        <v>2164274.44254</v>
      </c>
      <c r="AK287" s="85"/>
      <c r="AL287" s="85">
        <f>S287*L287/1000</f>
        <v>0</v>
      </c>
      <c r="AM287" s="85"/>
    </row>
    <row r="288" ht="15" customHeight="1">
      <c r="A288" t="s" s="75">
        <v>342</v>
      </c>
      <c r="B288" s="76"/>
      <c r="C288" s="77">
        <v>8675183438</v>
      </c>
      <c r="D288" s="78">
        <v>0</v>
      </c>
      <c r="E288" s="77">
        <f>IF(W288=0,C288,0)</f>
        <v>0</v>
      </c>
      <c r="F288" s="77">
        <f>IF(W288=1,C288,0)</f>
        <v>8675183438</v>
      </c>
      <c r="G288" s="78">
        <v>1443635062</v>
      </c>
      <c r="H288" s="78">
        <v>294050400</v>
      </c>
      <c r="I288" s="78">
        <v>861859550</v>
      </c>
      <c r="J288" s="78">
        <f>G288+H288+I288</f>
        <v>2599545012</v>
      </c>
      <c r="K288" s="78">
        <f>IF(W288=0,J288,0)</f>
        <v>0</v>
      </c>
      <c r="L288" s="77">
        <f>IF(W288=1,J288,0)</f>
        <v>2599545012</v>
      </c>
      <c r="M288" s="78">
        <v>11274728450</v>
      </c>
      <c r="N288" s="50">
        <f>J288/M288</f>
        <v>0.230563868879698</v>
      </c>
      <c r="O288" s="79">
        <v>76.9436</v>
      </c>
      <c r="P288" s="79">
        <v>23.0564</v>
      </c>
      <c r="Q288" s="80"/>
      <c r="R288" s="81">
        <v>17.05</v>
      </c>
      <c r="S288" s="81">
        <v>36.4</v>
      </c>
      <c r="T288" s="81">
        <v>36.4</v>
      </c>
      <c r="U288" s="81">
        <v>36.4</v>
      </c>
      <c r="V288" s="82">
        <f>S288*N288+R288*(1-N288)</f>
        <v>21.5114108628222</v>
      </c>
      <c r="W288" s="83">
        <f>IF(R288=S288,0,1)</f>
        <v>1</v>
      </c>
      <c r="X288" s="84">
        <f>IF(R288&lt;14.76,C288,0)</f>
        <v>0</v>
      </c>
      <c r="Y288" s="84">
        <f>IF(S288&lt;14.67,J288,0)</f>
        <v>0</v>
      </c>
      <c r="Z288" s="83"/>
      <c r="AA288" s="85">
        <f>R288*C288/1000</f>
        <v>147911877.6179</v>
      </c>
      <c r="AB288" s="83"/>
      <c r="AC288" s="85">
        <f>S288*J288/1000</f>
        <v>94623438.4368</v>
      </c>
      <c r="AD288" s="83"/>
      <c r="AE288" s="86">
        <f>E288*R288/1000</f>
        <v>0</v>
      </c>
      <c r="AF288" s="83"/>
      <c r="AG288" s="83">
        <f>F288*R288/1000</f>
        <v>147911877.6179</v>
      </c>
      <c r="AH288" s="83"/>
      <c r="AI288" s="83"/>
      <c r="AJ288" s="85">
        <f>S288*K288/1000</f>
        <v>0</v>
      </c>
      <c r="AK288" s="85"/>
      <c r="AL288" s="85">
        <f>S288*L288/1000</f>
        <v>94623438.4368</v>
      </c>
      <c r="AM288" s="85"/>
    </row>
    <row r="289" ht="15" customHeight="1">
      <c r="A289" t="s" s="75">
        <v>343</v>
      </c>
      <c r="B289" s="76"/>
      <c r="C289" s="77">
        <v>1338345147</v>
      </c>
      <c r="D289" s="78">
        <v>0</v>
      </c>
      <c r="E289" s="77">
        <f>IF(W289=0,C289,0)</f>
        <v>1338345147</v>
      </c>
      <c r="F289" s="77">
        <f>IF(W289=1,C289,0)</f>
        <v>0</v>
      </c>
      <c r="G289" s="78">
        <v>53332053</v>
      </c>
      <c r="H289" s="78">
        <v>68507500</v>
      </c>
      <c r="I289" s="78">
        <v>55993546</v>
      </c>
      <c r="J289" s="78">
        <f>G289+H289+I289</f>
        <v>177833099</v>
      </c>
      <c r="K289" s="78">
        <f>IF(W289=0,J289,0)</f>
        <v>177833099</v>
      </c>
      <c r="L289" s="77">
        <f>IF(W289=1,J289,0)</f>
        <v>0</v>
      </c>
      <c r="M289" s="78">
        <v>1516178246</v>
      </c>
      <c r="N289" s="50">
        <f>J289/M289</f>
        <v>0.117290364420649</v>
      </c>
      <c r="O289" s="79">
        <v>88.271</v>
      </c>
      <c r="P289" s="79">
        <v>11.729</v>
      </c>
      <c r="Q289" s="80"/>
      <c r="R289" s="81">
        <v>14.3</v>
      </c>
      <c r="S289" s="81">
        <v>14.3</v>
      </c>
      <c r="T289" s="81">
        <v>14.3</v>
      </c>
      <c r="U289" s="81">
        <v>14.3</v>
      </c>
      <c r="V289" s="82">
        <f>S289*N289+R289*(1-N289)</f>
        <v>14.3</v>
      </c>
      <c r="W289" s="83">
        <f>IF(R289=S289,0,1)</f>
        <v>0</v>
      </c>
      <c r="X289" s="84">
        <f>IF(R289&lt;14.76,C289,0)</f>
        <v>1338345147</v>
      </c>
      <c r="Y289" s="84">
        <f>IF(S289&lt;14.67,J289,0)</f>
        <v>177833099</v>
      </c>
      <c r="Z289" s="83"/>
      <c r="AA289" s="85">
        <f>R289*C289/1000</f>
        <v>19138335.6021</v>
      </c>
      <c r="AB289" s="83"/>
      <c r="AC289" s="85">
        <f>S289*J289/1000</f>
        <v>2543013.3157</v>
      </c>
      <c r="AD289" s="83"/>
      <c r="AE289" s="86">
        <f>E289*R289/1000</f>
        <v>19138335.6021</v>
      </c>
      <c r="AF289" s="83"/>
      <c r="AG289" s="83">
        <f>F289*R289/1000</f>
        <v>0</v>
      </c>
      <c r="AH289" s="83"/>
      <c r="AI289" s="83"/>
      <c r="AJ289" s="85">
        <f>S289*K289/1000</f>
        <v>2543013.3157</v>
      </c>
      <c r="AK289" s="85"/>
      <c r="AL289" s="85">
        <f>S289*L289/1000</f>
        <v>0</v>
      </c>
      <c r="AM289" s="85"/>
    </row>
    <row r="290" ht="15" customHeight="1">
      <c r="A290" t="s" s="75">
        <v>344</v>
      </c>
      <c r="B290" s="76"/>
      <c r="C290" s="77">
        <v>1018554420</v>
      </c>
      <c r="D290" s="78">
        <v>0</v>
      </c>
      <c r="E290" s="77">
        <f>IF(W290=0,C290,0)</f>
        <v>1018554420</v>
      </c>
      <c r="F290" s="77">
        <f>IF(W290=1,C290,0)</f>
        <v>0</v>
      </c>
      <c r="G290" s="78">
        <v>57708600</v>
      </c>
      <c r="H290" s="78">
        <v>6335300</v>
      </c>
      <c r="I290" s="78">
        <v>48034381</v>
      </c>
      <c r="J290" s="78">
        <f>G290+H290+I290</f>
        <v>112078281</v>
      </c>
      <c r="K290" s="78">
        <f>IF(W290=0,J290,0)</f>
        <v>112078281</v>
      </c>
      <c r="L290" s="77">
        <f>IF(W290=1,J290,0)</f>
        <v>0</v>
      </c>
      <c r="M290" s="78">
        <v>1130632701</v>
      </c>
      <c r="N290" s="50">
        <f>J290/M290</f>
        <v>0.0991288160167941</v>
      </c>
      <c r="O290" s="79">
        <v>90.08710000000001</v>
      </c>
      <c r="P290" s="79">
        <v>9.9129</v>
      </c>
      <c r="Q290" s="80"/>
      <c r="R290" s="81">
        <v>8.140000000000001</v>
      </c>
      <c r="S290" s="81">
        <v>8.140000000000001</v>
      </c>
      <c r="T290" s="81">
        <v>8.140000000000001</v>
      </c>
      <c r="U290" s="81">
        <v>8.140000000000001</v>
      </c>
      <c r="V290" s="82">
        <f>S290*N290+R290*(1-N290)</f>
        <v>8.140000000000001</v>
      </c>
      <c r="W290" s="83">
        <f>IF(R290=S290,0,1)</f>
        <v>0</v>
      </c>
      <c r="X290" s="84">
        <f>IF(R290&lt;14.76,C290,0)</f>
        <v>1018554420</v>
      </c>
      <c r="Y290" s="84">
        <f>IF(S290&lt;14.67,J290,0)</f>
        <v>112078281</v>
      </c>
      <c r="Z290" s="83"/>
      <c r="AA290" s="85">
        <f>R290*C290/1000</f>
        <v>8291032.9788</v>
      </c>
      <c r="AB290" s="83"/>
      <c r="AC290" s="85">
        <f>S290*J290/1000</f>
        <v>912317.20734</v>
      </c>
      <c r="AD290" s="83"/>
      <c r="AE290" s="86">
        <f>E290*R290/1000</f>
        <v>8291032.9788</v>
      </c>
      <c r="AF290" s="83"/>
      <c r="AG290" s="83">
        <f>F290*R290/1000</f>
        <v>0</v>
      </c>
      <c r="AH290" s="83"/>
      <c r="AI290" s="83"/>
      <c r="AJ290" s="85">
        <f>S290*K290/1000</f>
        <v>912317.20734</v>
      </c>
      <c r="AK290" s="85"/>
      <c r="AL290" s="85">
        <f>S290*L290/1000</f>
        <v>0</v>
      </c>
      <c r="AM290" s="85"/>
    </row>
    <row r="291" ht="15" customHeight="1">
      <c r="A291" t="s" s="75">
        <v>345</v>
      </c>
      <c r="B291" s="76"/>
      <c r="C291" s="77">
        <v>4748058022</v>
      </c>
      <c r="D291" s="78">
        <v>0</v>
      </c>
      <c r="E291" s="77">
        <f>IF(W291=0,C291,0)</f>
        <v>0</v>
      </c>
      <c r="F291" s="77">
        <f>IF(W291=1,C291,0)</f>
        <v>4748058022</v>
      </c>
      <c r="G291" s="78">
        <v>397959679</v>
      </c>
      <c r="H291" s="78">
        <v>35696900</v>
      </c>
      <c r="I291" s="78">
        <v>86452268</v>
      </c>
      <c r="J291" s="78">
        <f>G291+H291+I291</f>
        <v>520108847</v>
      </c>
      <c r="K291" s="78">
        <f>IF(W291=0,J291,0)</f>
        <v>0</v>
      </c>
      <c r="L291" s="77">
        <f>IF(W291=1,J291,0)</f>
        <v>520108847</v>
      </c>
      <c r="M291" s="78">
        <v>5268166869</v>
      </c>
      <c r="N291" s="50">
        <f>J291/M291</f>
        <v>0.0987267222039849</v>
      </c>
      <c r="O291" s="79">
        <v>90.12730000000001</v>
      </c>
      <c r="P291" s="79">
        <v>9.8727</v>
      </c>
      <c r="Q291" s="80"/>
      <c r="R291" s="81">
        <v>11.1</v>
      </c>
      <c r="S291" s="81">
        <v>21.16</v>
      </c>
      <c r="T291" s="81">
        <v>21.16</v>
      </c>
      <c r="U291" s="81">
        <v>21.16</v>
      </c>
      <c r="V291" s="82">
        <f>S291*N291+R291*(1-N291)</f>
        <v>12.0931908253721</v>
      </c>
      <c r="W291" s="83">
        <f>IF(R291=S291,0,1)</f>
        <v>1</v>
      </c>
      <c r="X291" s="84">
        <f>IF(R291&lt;14.76,C291,0)</f>
        <v>4748058022</v>
      </c>
      <c r="Y291" s="84">
        <f>IF(S291&lt;14.67,J291,0)</f>
        <v>0</v>
      </c>
      <c r="Z291" s="83"/>
      <c r="AA291" s="85">
        <f>R291*C291/1000</f>
        <v>52703444.0442</v>
      </c>
      <c r="AB291" s="83"/>
      <c r="AC291" s="85">
        <f>S291*J291/1000</f>
        <v>11005503.20252</v>
      </c>
      <c r="AD291" s="83"/>
      <c r="AE291" s="86">
        <f>E291*R291/1000</f>
        <v>0</v>
      </c>
      <c r="AF291" s="83"/>
      <c r="AG291" s="83">
        <f>F291*R291/1000</f>
        <v>52703444.0442</v>
      </c>
      <c r="AH291" s="83"/>
      <c r="AI291" s="83"/>
      <c r="AJ291" s="85">
        <f>S291*K291/1000</f>
        <v>0</v>
      </c>
      <c r="AK291" s="85"/>
      <c r="AL291" s="85">
        <f>S291*L291/1000</f>
        <v>11005503.20252</v>
      </c>
      <c r="AM291" s="85"/>
    </row>
    <row r="292" ht="15" customHeight="1">
      <c r="A292" t="s" s="75">
        <v>346</v>
      </c>
      <c r="B292" s="76"/>
      <c r="C292" s="77">
        <v>4315878129</v>
      </c>
      <c r="D292" s="78">
        <v>0</v>
      </c>
      <c r="E292" s="77">
        <f>IF(W292=0,C292,0)</f>
        <v>0</v>
      </c>
      <c r="F292" s="77">
        <f>IF(W292=1,C292,0)</f>
        <v>4315878129</v>
      </c>
      <c r="G292" s="78">
        <v>556425547</v>
      </c>
      <c r="H292" s="78">
        <v>263853371</v>
      </c>
      <c r="I292" s="78">
        <v>204216070</v>
      </c>
      <c r="J292" s="78">
        <f>G292+H292+I292</f>
        <v>1024494988</v>
      </c>
      <c r="K292" s="78">
        <f>IF(W292=0,J292,0)</f>
        <v>0</v>
      </c>
      <c r="L292" s="77">
        <f>IF(W292=1,J292,0)</f>
        <v>1024494988</v>
      </c>
      <c r="M292" s="78">
        <v>5340373117</v>
      </c>
      <c r="N292" s="50">
        <f>J292/M292</f>
        <v>0.191839589772993</v>
      </c>
      <c r="O292" s="79">
        <v>80.816</v>
      </c>
      <c r="P292" s="79">
        <v>19.184</v>
      </c>
      <c r="Q292" s="80"/>
      <c r="R292" s="81">
        <v>13.55</v>
      </c>
      <c r="S292" s="81">
        <v>22.63</v>
      </c>
      <c r="T292" s="81">
        <v>22.63</v>
      </c>
      <c r="U292" s="81">
        <v>22.63</v>
      </c>
      <c r="V292" s="82">
        <f>S292*N292+R292*(1-N292)</f>
        <v>15.2919034751388</v>
      </c>
      <c r="W292" s="83">
        <f>IF(R292=S292,0,1)</f>
        <v>1</v>
      </c>
      <c r="X292" s="84">
        <f>IF(R292&lt;14.76,C292,0)</f>
        <v>4315878129</v>
      </c>
      <c r="Y292" s="84">
        <f>IF(S292&lt;14.67,J292,0)</f>
        <v>0</v>
      </c>
      <c r="Z292" s="83"/>
      <c r="AA292" s="85">
        <f>R292*C292/1000</f>
        <v>58480148.64795</v>
      </c>
      <c r="AB292" s="83"/>
      <c r="AC292" s="85">
        <f>S292*J292/1000</f>
        <v>23184321.57844</v>
      </c>
      <c r="AD292" s="83"/>
      <c r="AE292" s="86">
        <f>E292*R292/1000</f>
        <v>0</v>
      </c>
      <c r="AF292" s="83"/>
      <c r="AG292" s="83">
        <f>F292*R292/1000</f>
        <v>58480148.64795</v>
      </c>
      <c r="AH292" s="83"/>
      <c r="AI292" s="83"/>
      <c r="AJ292" s="85">
        <f>S292*K292/1000</f>
        <v>0</v>
      </c>
      <c r="AK292" s="85"/>
      <c r="AL292" s="85">
        <f>S292*L292/1000</f>
        <v>23184321.57844</v>
      </c>
      <c r="AM292" s="85"/>
    </row>
    <row r="293" ht="15" customHeight="1">
      <c r="A293" t="s" s="75">
        <v>347</v>
      </c>
      <c r="B293" s="76"/>
      <c r="C293" s="77">
        <v>1609935175</v>
      </c>
      <c r="D293" s="78">
        <v>0</v>
      </c>
      <c r="E293" s="77">
        <f>IF(W293=0,C293,0)</f>
        <v>1609935175</v>
      </c>
      <c r="F293" s="77">
        <f>IF(W293=1,C293,0)</f>
        <v>0</v>
      </c>
      <c r="G293" s="78">
        <v>57407537</v>
      </c>
      <c r="H293" s="78">
        <v>29395250</v>
      </c>
      <c r="I293" s="78">
        <v>22014987</v>
      </c>
      <c r="J293" s="78">
        <f>G293+H293+I293</f>
        <v>108817774</v>
      </c>
      <c r="K293" s="78">
        <f>IF(W293=0,J293,0)</f>
        <v>108817774</v>
      </c>
      <c r="L293" s="77">
        <f>IF(W293=1,J293,0)</f>
        <v>0</v>
      </c>
      <c r="M293" s="78">
        <v>1718752949</v>
      </c>
      <c r="N293" s="50">
        <f>J293/M293</f>
        <v>0.06331205078851621</v>
      </c>
      <c r="O293" s="79">
        <v>93.6688</v>
      </c>
      <c r="P293" s="79">
        <v>6.3312</v>
      </c>
      <c r="Q293" s="80"/>
      <c r="R293" s="81">
        <v>18.13</v>
      </c>
      <c r="S293" s="81">
        <v>18.13</v>
      </c>
      <c r="T293" s="81">
        <v>18.13</v>
      </c>
      <c r="U293" s="81">
        <v>18.13</v>
      </c>
      <c r="V293" s="82">
        <f>S293*N293+R293*(1-N293)</f>
        <v>18.13</v>
      </c>
      <c r="W293" s="83">
        <f>IF(R293=S293,0,1)</f>
        <v>0</v>
      </c>
      <c r="X293" s="84">
        <f>IF(R293&lt;14.76,C293,0)</f>
        <v>0</v>
      </c>
      <c r="Y293" s="84">
        <f>IF(S293&lt;14.67,J293,0)</f>
        <v>0</v>
      </c>
      <c r="Z293" s="83"/>
      <c r="AA293" s="85">
        <f>R293*C293/1000</f>
        <v>29188124.72275</v>
      </c>
      <c r="AB293" s="83"/>
      <c r="AC293" s="85">
        <f>S293*J293/1000</f>
        <v>1972866.24262</v>
      </c>
      <c r="AD293" s="83"/>
      <c r="AE293" s="86">
        <f>E293*R293/1000</f>
        <v>29188124.72275</v>
      </c>
      <c r="AF293" s="83"/>
      <c r="AG293" s="83">
        <f>F293*R293/1000</f>
        <v>0</v>
      </c>
      <c r="AH293" s="83"/>
      <c r="AI293" s="83"/>
      <c r="AJ293" s="85">
        <f>S293*K293/1000</f>
        <v>1972866.24262</v>
      </c>
      <c r="AK293" s="85"/>
      <c r="AL293" s="85">
        <f>S293*L293/1000</f>
        <v>0</v>
      </c>
      <c r="AM293" s="85"/>
    </row>
    <row r="294" ht="15" customHeight="1">
      <c r="A294" t="s" s="75">
        <v>348</v>
      </c>
      <c r="B294" s="76"/>
      <c r="C294" s="77">
        <v>1357200551</v>
      </c>
      <c r="D294" s="78">
        <v>1369383</v>
      </c>
      <c r="E294" s="77">
        <f>IF(W294=0,C294,0)</f>
        <v>1357200551</v>
      </c>
      <c r="F294" s="77">
        <f>IF(W294=1,C294,0)</f>
        <v>0</v>
      </c>
      <c r="G294" s="78">
        <v>157502599</v>
      </c>
      <c r="H294" s="78">
        <v>34897100</v>
      </c>
      <c r="I294" s="78">
        <v>58927320</v>
      </c>
      <c r="J294" s="78">
        <f>G294+H294+I294</f>
        <v>251327019</v>
      </c>
      <c r="K294" s="78">
        <f>IF(W294=0,J294,0)</f>
        <v>251327019</v>
      </c>
      <c r="L294" s="77">
        <f>IF(W294=1,J294,0)</f>
        <v>0</v>
      </c>
      <c r="M294" s="78">
        <v>1609896953</v>
      </c>
      <c r="N294" s="50">
        <f>J294/M294</f>
        <v>0.156113730466822</v>
      </c>
      <c r="O294" s="79">
        <v>84.3886</v>
      </c>
      <c r="P294" s="79">
        <v>15.6114</v>
      </c>
      <c r="Q294" s="80"/>
      <c r="R294" s="81">
        <v>18.07</v>
      </c>
      <c r="S294" s="81">
        <v>18.07</v>
      </c>
      <c r="T294" s="81">
        <v>18.07</v>
      </c>
      <c r="U294" s="81">
        <v>18.07</v>
      </c>
      <c r="V294" s="82">
        <f>S294*N294+R294*(1-N294)</f>
        <v>18.07</v>
      </c>
      <c r="W294" s="83">
        <f>IF(R294=S294,0,1)</f>
        <v>0</v>
      </c>
      <c r="X294" s="84">
        <f>IF(R294&lt;14.76,C294,0)</f>
        <v>0</v>
      </c>
      <c r="Y294" s="84">
        <f>IF(S294&lt;14.67,J294,0)</f>
        <v>0</v>
      </c>
      <c r="Z294" s="83"/>
      <c r="AA294" s="85">
        <f>R294*C294/1000</f>
        <v>24524613.95657</v>
      </c>
      <c r="AB294" s="83"/>
      <c r="AC294" s="85">
        <f>S294*J294/1000</f>
        <v>4541479.23333</v>
      </c>
      <c r="AD294" s="83"/>
      <c r="AE294" s="86">
        <f>E294*R294/1000</f>
        <v>24524613.95657</v>
      </c>
      <c r="AF294" s="83"/>
      <c r="AG294" s="83">
        <f>F294*R294/1000</f>
        <v>0</v>
      </c>
      <c r="AH294" s="83"/>
      <c r="AI294" s="83"/>
      <c r="AJ294" s="85">
        <f>S294*K294/1000</f>
        <v>4541479.23333</v>
      </c>
      <c r="AK294" s="85"/>
      <c r="AL294" s="85">
        <f>S294*L294/1000</f>
        <v>0</v>
      </c>
      <c r="AM294" s="85"/>
    </row>
    <row r="295" ht="15" customHeight="1">
      <c r="A295" t="s" s="75">
        <v>349</v>
      </c>
      <c r="B295" s="76"/>
      <c r="C295" s="77">
        <v>5708346257</v>
      </c>
      <c r="D295" s="78">
        <v>0</v>
      </c>
      <c r="E295" s="77">
        <f>IF(W295=0,C295,0)</f>
        <v>0</v>
      </c>
      <c r="F295" s="77">
        <f>IF(W295=1,C295,0)</f>
        <v>5708346257</v>
      </c>
      <c r="G295" s="78">
        <v>269234148</v>
      </c>
      <c r="H295" s="78">
        <v>38246300</v>
      </c>
      <c r="I295" s="78">
        <v>155200260</v>
      </c>
      <c r="J295" s="78">
        <f>G295+H295+I295</f>
        <v>462680708</v>
      </c>
      <c r="K295" s="78">
        <f>IF(W295=0,J295,0)</f>
        <v>0</v>
      </c>
      <c r="L295" s="77">
        <f>IF(W295=1,J295,0)</f>
        <v>462680708</v>
      </c>
      <c r="M295" s="78">
        <v>6171026965</v>
      </c>
      <c r="N295" s="50">
        <f>J295/M295</f>
        <v>0.0749762901092752</v>
      </c>
      <c r="O295" s="79">
        <v>92.50239999999999</v>
      </c>
      <c r="P295" s="79">
        <v>7.4976</v>
      </c>
      <c r="Q295" s="80"/>
      <c r="R295" s="81">
        <v>15.77</v>
      </c>
      <c r="S295" s="81">
        <v>20.23</v>
      </c>
      <c r="T295" s="81">
        <v>20.23</v>
      </c>
      <c r="U295" s="81">
        <v>20.23</v>
      </c>
      <c r="V295" s="82">
        <f>S295*N295+R295*(1-N295)</f>
        <v>16.1043942538874</v>
      </c>
      <c r="W295" s="83">
        <f>IF(R295=S295,0,1)</f>
        <v>1</v>
      </c>
      <c r="X295" s="84">
        <f>IF(R295&lt;14.76,C295,0)</f>
        <v>0</v>
      </c>
      <c r="Y295" s="84">
        <f>IF(S295&lt;14.67,J295,0)</f>
        <v>0</v>
      </c>
      <c r="Z295" s="83"/>
      <c r="AA295" s="85">
        <f>R295*C295/1000</f>
        <v>90020620.47289</v>
      </c>
      <c r="AB295" s="83"/>
      <c r="AC295" s="85">
        <f>S295*J295/1000</f>
        <v>9360030.72284</v>
      </c>
      <c r="AD295" s="83"/>
      <c r="AE295" s="86">
        <f>E295*R295/1000</f>
        <v>0</v>
      </c>
      <c r="AF295" s="83"/>
      <c r="AG295" s="83">
        <f>F295*R295/1000</f>
        <v>90020620.47289</v>
      </c>
      <c r="AH295" s="83"/>
      <c r="AI295" s="83"/>
      <c r="AJ295" s="85">
        <f>S295*K295/1000</f>
        <v>0</v>
      </c>
      <c r="AK295" s="85"/>
      <c r="AL295" s="85">
        <f>S295*L295/1000</f>
        <v>9360030.72284</v>
      </c>
      <c r="AM295" s="85"/>
    </row>
    <row r="296" ht="15" customHeight="1">
      <c r="A296" t="s" s="75">
        <v>350</v>
      </c>
      <c r="B296" s="76"/>
      <c r="C296" s="77">
        <v>470772500</v>
      </c>
      <c r="D296" s="78">
        <v>0</v>
      </c>
      <c r="E296" s="77">
        <f>IF(W296=0,C296,0)</f>
        <v>470772500</v>
      </c>
      <c r="F296" s="77">
        <f>IF(W296=1,C296,0)</f>
        <v>0</v>
      </c>
      <c r="G296" s="78">
        <v>27872833</v>
      </c>
      <c r="H296" s="78">
        <v>7215000</v>
      </c>
      <c r="I296" s="78">
        <v>17548252</v>
      </c>
      <c r="J296" s="78">
        <f>G296+H296+I296</f>
        <v>52636085</v>
      </c>
      <c r="K296" s="78">
        <f>IF(W296=0,J296,0)</f>
        <v>52636085</v>
      </c>
      <c r="L296" s="77">
        <f>IF(W296=1,J296,0)</f>
        <v>0</v>
      </c>
      <c r="M296" s="78">
        <v>523408585</v>
      </c>
      <c r="N296" s="50">
        <f>J296/M296</f>
        <v>0.100564045964206</v>
      </c>
      <c r="O296" s="79">
        <v>89.9436</v>
      </c>
      <c r="P296" s="79">
        <v>10.0564</v>
      </c>
      <c r="Q296" s="80"/>
      <c r="R296" s="81">
        <v>12.8</v>
      </c>
      <c r="S296" s="81">
        <v>12.8</v>
      </c>
      <c r="T296" s="81">
        <v>12.8</v>
      </c>
      <c r="U296" s="81">
        <v>12.8</v>
      </c>
      <c r="V296" s="82">
        <f>S296*N296+R296*(1-N296)</f>
        <v>12.8</v>
      </c>
      <c r="W296" s="83">
        <f>IF(R296=S296,0,1)</f>
        <v>0</v>
      </c>
      <c r="X296" s="84">
        <f>IF(R296&lt;14.76,C296,0)</f>
        <v>470772500</v>
      </c>
      <c r="Y296" s="84">
        <f>IF(S296&lt;14.67,J296,0)</f>
        <v>52636085</v>
      </c>
      <c r="Z296" s="83"/>
      <c r="AA296" s="85">
        <f>R296*C296/1000</f>
        <v>6025888</v>
      </c>
      <c r="AB296" s="83"/>
      <c r="AC296" s="85">
        <f>S296*J296/1000</f>
        <v>673741.888</v>
      </c>
      <c r="AD296" s="83"/>
      <c r="AE296" s="86">
        <f>E296*R296/1000</f>
        <v>6025888</v>
      </c>
      <c r="AF296" s="83"/>
      <c r="AG296" s="83">
        <f>F296*R296/1000</f>
        <v>0</v>
      </c>
      <c r="AH296" s="83"/>
      <c r="AI296" s="83"/>
      <c r="AJ296" s="85">
        <f>S296*K296/1000</f>
        <v>673741.888</v>
      </c>
      <c r="AK296" s="85"/>
      <c r="AL296" s="85">
        <f>S296*L296/1000</f>
        <v>0</v>
      </c>
      <c r="AM296" s="85"/>
    </row>
    <row r="297" ht="15" customHeight="1">
      <c r="A297" t="s" s="75">
        <v>351</v>
      </c>
      <c r="B297" s="76"/>
      <c r="C297" s="77">
        <v>1731215978</v>
      </c>
      <c r="D297" s="78">
        <v>0</v>
      </c>
      <c r="E297" s="77">
        <f>IF(W297=0,C297,0)</f>
        <v>1731215978</v>
      </c>
      <c r="F297" s="77">
        <f>IF(W297=1,C297,0)</f>
        <v>0</v>
      </c>
      <c r="G297" s="78">
        <v>85229316</v>
      </c>
      <c r="H297" s="78">
        <v>86808737</v>
      </c>
      <c r="I297" s="78">
        <v>87028440</v>
      </c>
      <c r="J297" s="78">
        <f>G297+H297+I297</f>
        <v>259066493</v>
      </c>
      <c r="K297" s="78">
        <f>IF(W297=0,J297,0)</f>
        <v>259066493</v>
      </c>
      <c r="L297" s="77">
        <f>IF(W297=1,J297,0)</f>
        <v>0</v>
      </c>
      <c r="M297" s="78">
        <v>1990282471</v>
      </c>
      <c r="N297" s="50">
        <f>J297/M297</f>
        <v>0.130165690938249</v>
      </c>
      <c r="O297" s="79">
        <v>86.9834</v>
      </c>
      <c r="P297" s="79">
        <v>13.0166</v>
      </c>
      <c r="Q297" s="80"/>
      <c r="R297" s="81">
        <v>13.85</v>
      </c>
      <c r="S297" s="81">
        <v>13.85</v>
      </c>
      <c r="T297" s="81">
        <v>13.85</v>
      </c>
      <c r="U297" s="81">
        <v>13.85</v>
      </c>
      <c r="V297" s="82">
        <f>S297*N297+R297*(1-N297)</f>
        <v>13.85</v>
      </c>
      <c r="W297" s="83">
        <f>IF(R297=S297,0,1)</f>
        <v>0</v>
      </c>
      <c r="X297" s="84">
        <f>IF(R297&lt;14.76,C297,0)</f>
        <v>1731215978</v>
      </c>
      <c r="Y297" s="84">
        <f>IF(S297&lt;14.67,J297,0)</f>
        <v>259066493</v>
      </c>
      <c r="Z297" s="83"/>
      <c r="AA297" s="85">
        <f>R297*C297/1000</f>
        <v>23977341.2953</v>
      </c>
      <c r="AB297" s="83"/>
      <c r="AC297" s="85">
        <f>S297*J297/1000</f>
        <v>3588070.92805</v>
      </c>
      <c r="AD297" s="83"/>
      <c r="AE297" s="86">
        <f>E297*R297/1000</f>
        <v>23977341.2953</v>
      </c>
      <c r="AF297" s="83"/>
      <c r="AG297" s="83">
        <f>F297*R297/1000</f>
        <v>0</v>
      </c>
      <c r="AH297" s="83"/>
      <c r="AI297" s="83"/>
      <c r="AJ297" s="85">
        <f>S297*K297/1000</f>
        <v>3588070.92805</v>
      </c>
      <c r="AK297" s="85"/>
      <c r="AL297" s="85">
        <f>S297*L297/1000</f>
        <v>0</v>
      </c>
      <c r="AM297" s="85"/>
    </row>
    <row r="298" ht="15" customHeight="1">
      <c r="A298" t="s" s="75">
        <v>352</v>
      </c>
      <c r="B298" s="76"/>
      <c r="C298" s="77">
        <v>4013446301</v>
      </c>
      <c r="D298" s="78">
        <v>0</v>
      </c>
      <c r="E298" s="77">
        <f>IF(W298=0,C298,0)</f>
        <v>0</v>
      </c>
      <c r="F298" s="77">
        <f>IF(W298=1,C298,0)</f>
        <v>4013446301</v>
      </c>
      <c r="G298" s="78">
        <v>211258862</v>
      </c>
      <c r="H298" s="78">
        <v>22414700</v>
      </c>
      <c r="I298" s="78">
        <v>64728320</v>
      </c>
      <c r="J298" s="78">
        <f>G298+H298+I298</f>
        <v>298401882</v>
      </c>
      <c r="K298" s="78">
        <f>IF(W298=0,J298,0)</f>
        <v>0</v>
      </c>
      <c r="L298" s="77">
        <f>IF(W298=1,J298,0)</f>
        <v>298401882</v>
      </c>
      <c r="M298" s="78">
        <v>4311848183</v>
      </c>
      <c r="N298" s="50">
        <f>J298/M298</f>
        <v>0.0692050993762922</v>
      </c>
      <c r="O298" s="79">
        <v>93.0795</v>
      </c>
      <c r="P298" s="79">
        <v>6.9205</v>
      </c>
      <c r="Q298" s="80"/>
      <c r="R298" s="81">
        <v>11.74</v>
      </c>
      <c r="S298" s="81">
        <v>21.04</v>
      </c>
      <c r="T298" s="81">
        <v>21.04</v>
      </c>
      <c r="U298" s="81">
        <v>21.04</v>
      </c>
      <c r="V298" s="82">
        <f>S298*N298+R298*(1-N298)</f>
        <v>12.3836074241995</v>
      </c>
      <c r="W298" s="83">
        <f>IF(R298=S298,0,1)</f>
        <v>1</v>
      </c>
      <c r="X298" s="84">
        <f>IF(R298&lt;14.76,C298,0)</f>
        <v>4013446301</v>
      </c>
      <c r="Y298" s="84">
        <f>IF(S298&lt;14.67,J298,0)</f>
        <v>0</v>
      </c>
      <c r="Z298" s="83"/>
      <c r="AA298" s="85">
        <f>R298*C298/1000</f>
        <v>47117859.57374</v>
      </c>
      <c r="AB298" s="83"/>
      <c r="AC298" s="85">
        <f>S298*J298/1000</f>
        <v>6278375.59728</v>
      </c>
      <c r="AD298" s="83"/>
      <c r="AE298" s="86">
        <f>E298*R298/1000</f>
        <v>0</v>
      </c>
      <c r="AF298" s="83"/>
      <c r="AG298" s="83">
        <f>F298*R298/1000</f>
        <v>47117859.57374</v>
      </c>
      <c r="AH298" s="83"/>
      <c r="AI298" s="83"/>
      <c r="AJ298" s="85">
        <f>S298*K298/1000</f>
        <v>0</v>
      </c>
      <c r="AK298" s="85"/>
      <c r="AL298" s="85">
        <f>S298*L298/1000</f>
        <v>6278375.59728</v>
      </c>
      <c r="AM298" s="85"/>
    </row>
    <row r="299" ht="15" customHeight="1">
      <c r="A299" t="s" s="75">
        <v>353</v>
      </c>
      <c r="B299" s="76"/>
      <c r="C299" s="77">
        <v>2592720028</v>
      </c>
      <c r="D299" s="78">
        <v>0</v>
      </c>
      <c r="E299" s="77">
        <f>IF(W299=0,C299,0)</f>
        <v>0</v>
      </c>
      <c r="F299" s="77">
        <f>IF(W299=1,C299,0)</f>
        <v>2592720028</v>
      </c>
      <c r="G299" s="78">
        <v>263129686</v>
      </c>
      <c r="H299" s="78">
        <v>14311472</v>
      </c>
      <c r="I299" s="78">
        <v>91871140</v>
      </c>
      <c r="J299" s="78">
        <f>G299+H299+I299</f>
        <v>369312298</v>
      </c>
      <c r="K299" s="78">
        <f>IF(W299=0,J299,0)</f>
        <v>0</v>
      </c>
      <c r="L299" s="77">
        <f>IF(W299=1,J299,0)</f>
        <v>369312298</v>
      </c>
      <c r="M299" s="78">
        <v>2962032326</v>
      </c>
      <c r="N299" s="50">
        <f>J299/M299</f>
        <v>0.124682061960724</v>
      </c>
      <c r="O299" s="79">
        <v>87.5318</v>
      </c>
      <c r="P299" s="79">
        <v>12.4682</v>
      </c>
      <c r="Q299" s="80"/>
      <c r="R299" s="81">
        <v>12.05</v>
      </c>
      <c r="S299" s="81">
        <v>19.14</v>
      </c>
      <c r="T299" s="81">
        <v>19.14</v>
      </c>
      <c r="U299" s="81">
        <v>19.14</v>
      </c>
      <c r="V299" s="82">
        <f>S299*N299+R299*(1-N299)</f>
        <v>12.9339958193015</v>
      </c>
      <c r="W299" s="83">
        <f>IF(R299=S299,0,1)</f>
        <v>1</v>
      </c>
      <c r="X299" s="84">
        <f>IF(R299&lt;14.76,C299,0)</f>
        <v>2592720028</v>
      </c>
      <c r="Y299" s="84">
        <f>IF(S299&lt;14.67,J299,0)</f>
        <v>0</v>
      </c>
      <c r="Z299" s="83"/>
      <c r="AA299" s="85">
        <f>R299*C299/1000</f>
        <v>31242276.3374</v>
      </c>
      <c r="AB299" s="83"/>
      <c r="AC299" s="85">
        <f>S299*J299/1000</f>
        <v>7068637.38372</v>
      </c>
      <c r="AD299" s="83"/>
      <c r="AE299" s="86">
        <f>E299*R299/1000</f>
        <v>0</v>
      </c>
      <c r="AF299" s="83"/>
      <c r="AG299" s="83">
        <f>F299*R299/1000</f>
        <v>31242276.3374</v>
      </c>
      <c r="AH299" s="83"/>
      <c r="AI299" s="83"/>
      <c r="AJ299" s="85">
        <f>S299*K299/1000</f>
        <v>0</v>
      </c>
      <c r="AK299" s="85"/>
      <c r="AL299" s="85">
        <f>S299*L299/1000</f>
        <v>7068637.38372</v>
      </c>
      <c r="AM299" s="85"/>
    </row>
    <row r="300" ht="15" customHeight="1">
      <c r="A300" t="s" s="75">
        <v>354</v>
      </c>
      <c r="B300" s="76"/>
      <c r="C300" s="77">
        <v>6398801890</v>
      </c>
      <c r="D300" s="78">
        <v>0</v>
      </c>
      <c r="E300" s="77">
        <f>IF(W300=0,C300,0)</f>
        <v>0</v>
      </c>
      <c r="F300" s="77">
        <f>IF(W300=1,C300,0)</f>
        <v>6398801890</v>
      </c>
      <c r="G300" s="78">
        <v>1102150588</v>
      </c>
      <c r="H300" s="78">
        <v>383023525</v>
      </c>
      <c r="I300" s="78">
        <v>229702870</v>
      </c>
      <c r="J300" s="78">
        <f>G300+H300+I300</f>
        <v>1714876983</v>
      </c>
      <c r="K300" s="78">
        <f>IF(W300=0,J300,0)</f>
        <v>0</v>
      </c>
      <c r="L300" s="77">
        <f>IF(W300=1,J300,0)</f>
        <v>1714876983</v>
      </c>
      <c r="M300" s="78">
        <v>8113678873</v>
      </c>
      <c r="N300" s="50">
        <f>J300/M300</f>
        <v>0.211356279912263</v>
      </c>
      <c r="O300" s="79">
        <v>78.8644</v>
      </c>
      <c r="P300" s="79">
        <v>21.1356</v>
      </c>
      <c r="Q300" s="80"/>
      <c r="R300" s="81">
        <v>12.05</v>
      </c>
      <c r="S300" s="81">
        <v>26.3</v>
      </c>
      <c r="T300" s="81">
        <v>26.3</v>
      </c>
      <c r="U300" s="81">
        <v>26.3</v>
      </c>
      <c r="V300" s="82">
        <f>S300*N300+R300*(1-N300)</f>
        <v>15.0618269887497</v>
      </c>
      <c r="W300" s="83">
        <f>IF(R300=S300,0,1)</f>
        <v>1</v>
      </c>
      <c r="X300" s="84">
        <f>IF(R300&lt;14.76,C300,0)</f>
        <v>6398801890</v>
      </c>
      <c r="Y300" s="84">
        <f>IF(S300&lt;14.67,J300,0)</f>
        <v>0</v>
      </c>
      <c r="Z300" s="83"/>
      <c r="AA300" s="85">
        <f>R300*C300/1000</f>
        <v>77105562.7745</v>
      </c>
      <c r="AB300" s="83"/>
      <c r="AC300" s="85">
        <f>S300*J300/1000</f>
        <v>45101264.6529</v>
      </c>
      <c r="AD300" s="83"/>
      <c r="AE300" s="86">
        <f>E300*R300/1000</f>
        <v>0</v>
      </c>
      <c r="AF300" s="83"/>
      <c r="AG300" s="83">
        <f>F300*R300/1000</f>
        <v>77105562.7745</v>
      </c>
      <c r="AH300" s="83"/>
      <c r="AI300" s="83"/>
      <c r="AJ300" s="85">
        <f>S300*K300/1000</f>
        <v>0</v>
      </c>
      <c r="AK300" s="85"/>
      <c r="AL300" s="85">
        <f>S300*L300/1000</f>
        <v>45101264.6529</v>
      </c>
      <c r="AM300" s="85"/>
    </row>
    <row r="301" ht="15" customHeight="1">
      <c r="A301" t="s" s="75">
        <v>355</v>
      </c>
      <c r="B301" s="76"/>
      <c r="C301" s="77">
        <v>924833366</v>
      </c>
      <c r="D301" s="78">
        <v>0</v>
      </c>
      <c r="E301" s="77">
        <f>IF(W301=0,C301,0)</f>
        <v>924833366</v>
      </c>
      <c r="F301" s="77">
        <f>IF(W301=1,C301,0)</f>
        <v>0</v>
      </c>
      <c r="G301" s="78">
        <v>46012031</v>
      </c>
      <c r="H301" s="78">
        <v>19648800</v>
      </c>
      <c r="I301" s="78">
        <v>10743072</v>
      </c>
      <c r="J301" s="78">
        <f>G301+H301+I301</f>
        <v>76403903</v>
      </c>
      <c r="K301" s="78">
        <f>IF(W301=0,J301,0)</f>
        <v>76403903</v>
      </c>
      <c r="L301" s="77">
        <f>IF(W301=1,J301,0)</f>
        <v>0</v>
      </c>
      <c r="M301" s="78">
        <v>1001237269</v>
      </c>
      <c r="N301" s="50">
        <f>J301/M301</f>
        <v>0.0763094876365414</v>
      </c>
      <c r="O301" s="79">
        <v>92.3691</v>
      </c>
      <c r="P301" s="79">
        <v>7.6309</v>
      </c>
      <c r="Q301" s="80"/>
      <c r="R301" s="81">
        <v>12.92</v>
      </c>
      <c r="S301" s="81">
        <v>12.92</v>
      </c>
      <c r="T301" s="81">
        <v>12.92</v>
      </c>
      <c r="U301" s="81">
        <v>12.92</v>
      </c>
      <c r="V301" s="82">
        <f>S301*N301+R301*(1-N301)</f>
        <v>12.92</v>
      </c>
      <c r="W301" s="83">
        <f>IF(R301=S301,0,1)</f>
        <v>0</v>
      </c>
      <c r="X301" s="84">
        <f>IF(R301&lt;14.76,C301,0)</f>
        <v>924833366</v>
      </c>
      <c r="Y301" s="84">
        <f>IF(S301&lt;14.67,J301,0)</f>
        <v>76403903</v>
      </c>
      <c r="Z301" s="83"/>
      <c r="AA301" s="85">
        <f>R301*C301/1000</f>
        <v>11948847.08872</v>
      </c>
      <c r="AB301" s="83"/>
      <c r="AC301" s="85">
        <f>S301*J301/1000</f>
        <v>987138.4267599999</v>
      </c>
      <c r="AD301" s="83"/>
      <c r="AE301" s="86">
        <f>E301*R301/1000</f>
        <v>11948847.08872</v>
      </c>
      <c r="AF301" s="83"/>
      <c r="AG301" s="83">
        <f>F301*R301/1000</f>
        <v>0</v>
      </c>
      <c r="AH301" s="83"/>
      <c r="AI301" s="83"/>
      <c r="AJ301" s="85">
        <f>S301*K301/1000</f>
        <v>987138.4267599999</v>
      </c>
      <c r="AK301" s="85"/>
      <c r="AL301" s="85">
        <f>S301*L301/1000</f>
        <v>0</v>
      </c>
      <c r="AM301" s="85"/>
    </row>
    <row r="302" ht="15" customHeight="1">
      <c r="A302" t="s" s="75">
        <v>356</v>
      </c>
      <c r="B302" s="76"/>
      <c r="C302" s="77">
        <v>5577056696</v>
      </c>
      <c r="D302" s="78">
        <v>0</v>
      </c>
      <c r="E302" s="77">
        <f>IF(W302=0,C302,0)</f>
        <v>0</v>
      </c>
      <c r="F302" s="77">
        <f>IF(W302=1,C302,0)</f>
        <v>5577056696</v>
      </c>
      <c r="G302" s="78">
        <v>429840255</v>
      </c>
      <c r="H302" s="78">
        <v>253337596</v>
      </c>
      <c r="I302" s="78">
        <v>330280760</v>
      </c>
      <c r="J302" s="78">
        <f>G302+H302+I302</f>
        <v>1013458611</v>
      </c>
      <c r="K302" s="78">
        <f>IF(W302=0,J302,0)</f>
        <v>0</v>
      </c>
      <c r="L302" s="77">
        <f>IF(W302=1,J302,0)</f>
        <v>1013458611</v>
      </c>
      <c r="M302" s="78">
        <v>6590515307</v>
      </c>
      <c r="N302" s="50">
        <f>J302/M302</f>
        <v>0.153775321623724</v>
      </c>
      <c r="O302" s="79">
        <v>84.6225</v>
      </c>
      <c r="P302" s="79">
        <v>15.3775</v>
      </c>
      <c r="Q302" s="80"/>
      <c r="R302" s="81">
        <v>14.1</v>
      </c>
      <c r="S302" s="81">
        <v>26.59</v>
      </c>
      <c r="T302" s="81">
        <v>26.59</v>
      </c>
      <c r="U302" s="81">
        <v>26.59</v>
      </c>
      <c r="V302" s="82">
        <f>S302*N302+R302*(1-N302)</f>
        <v>16.0206537670803</v>
      </c>
      <c r="W302" s="83">
        <f>IF(R302=S302,0,1)</f>
        <v>1</v>
      </c>
      <c r="X302" s="84">
        <f>IF(R302&lt;14.76,C302,0)</f>
        <v>5577056696</v>
      </c>
      <c r="Y302" s="84">
        <f>IF(S302&lt;14.67,J302,0)</f>
        <v>0</v>
      </c>
      <c r="Z302" s="83"/>
      <c r="AA302" s="85">
        <f>R302*C302/1000</f>
        <v>78636499.4136</v>
      </c>
      <c r="AB302" s="83"/>
      <c r="AC302" s="85">
        <f>S302*J302/1000</f>
        <v>26947864.46649</v>
      </c>
      <c r="AD302" s="83"/>
      <c r="AE302" s="86">
        <f>E302*R302/1000</f>
        <v>0</v>
      </c>
      <c r="AF302" s="83"/>
      <c r="AG302" s="83">
        <f>F302*R302/1000</f>
        <v>78636499.4136</v>
      </c>
      <c r="AH302" s="83"/>
      <c r="AI302" s="83"/>
      <c r="AJ302" s="85">
        <f>S302*K302/1000</f>
        <v>0</v>
      </c>
      <c r="AK302" s="85"/>
      <c r="AL302" s="85">
        <f>S302*L302/1000</f>
        <v>26947864.46649</v>
      </c>
      <c r="AM302" s="85"/>
    </row>
    <row r="303" ht="15" customHeight="1">
      <c r="A303" t="s" s="75">
        <v>357</v>
      </c>
      <c r="B303" s="76"/>
      <c r="C303" s="77">
        <v>4210004229</v>
      </c>
      <c r="D303" s="78">
        <v>0</v>
      </c>
      <c r="E303" s="77">
        <f>IF(W303=0,C303,0)</f>
        <v>0</v>
      </c>
      <c r="F303" s="77">
        <f>IF(W303=1,C303,0)</f>
        <v>4210004229</v>
      </c>
      <c r="G303" s="78">
        <v>317513739</v>
      </c>
      <c r="H303" s="78">
        <v>7340100</v>
      </c>
      <c r="I303" s="78">
        <v>84003227</v>
      </c>
      <c r="J303" s="78">
        <f>G303+H303+I303</f>
        <v>408857066</v>
      </c>
      <c r="K303" s="78">
        <f>IF(W303=0,J303,0)</f>
        <v>0</v>
      </c>
      <c r="L303" s="77">
        <f>IF(W303=1,J303,0)</f>
        <v>408857066</v>
      </c>
      <c r="M303" s="78">
        <v>4618861295</v>
      </c>
      <c r="N303" s="50">
        <f>J303/M303</f>
        <v>0.0885190179758364</v>
      </c>
      <c r="O303" s="79">
        <v>91.1481</v>
      </c>
      <c r="P303" s="79">
        <v>8.851900000000001</v>
      </c>
      <c r="Q303" s="80"/>
      <c r="R303" s="81">
        <v>7.32</v>
      </c>
      <c r="S303" s="81">
        <v>6.72</v>
      </c>
      <c r="T303" s="81">
        <v>6.72</v>
      </c>
      <c r="U303" s="81">
        <v>6.72</v>
      </c>
      <c r="V303" s="82">
        <f>S303*N303+R303*(1-N303)</f>
        <v>7.2668885892145</v>
      </c>
      <c r="W303" s="83">
        <f>IF(R303=S303,0,1)</f>
        <v>1</v>
      </c>
      <c r="X303" s="84">
        <f>IF(R303&lt;14.76,C303,0)</f>
        <v>4210004229</v>
      </c>
      <c r="Y303" s="84">
        <f>IF(S303&lt;14.67,J303,0)</f>
        <v>408857066</v>
      </c>
      <c r="Z303" s="83"/>
      <c r="AA303" s="85">
        <f>R303*C303/1000</f>
        <v>30817230.95628</v>
      </c>
      <c r="AB303" s="83"/>
      <c r="AC303" s="85">
        <f>S303*J303/1000</f>
        <v>2747519.48352</v>
      </c>
      <c r="AD303" s="83"/>
      <c r="AE303" s="86">
        <f>E303*R303/1000</f>
        <v>0</v>
      </c>
      <c r="AF303" s="83"/>
      <c r="AG303" s="83">
        <f>F303*R303/1000</f>
        <v>30817230.95628</v>
      </c>
      <c r="AH303" s="83"/>
      <c r="AI303" s="83"/>
      <c r="AJ303" s="85">
        <f>S303*K303/1000</f>
        <v>0</v>
      </c>
      <c r="AK303" s="85"/>
      <c r="AL303" s="85">
        <f>S303*L303/1000</f>
        <v>2747519.48352</v>
      </c>
      <c r="AM303" s="85"/>
    </row>
    <row r="304" ht="15" customHeight="1">
      <c r="A304" t="s" s="75">
        <v>358</v>
      </c>
      <c r="B304" s="76"/>
      <c r="C304" s="77">
        <v>192128220</v>
      </c>
      <c r="D304" s="78">
        <v>0</v>
      </c>
      <c r="E304" s="77">
        <f>IF(W304=0,C304,0)</f>
        <v>192128220</v>
      </c>
      <c r="F304" s="77">
        <f>IF(W304=1,C304,0)</f>
        <v>0</v>
      </c>
      <c r="G304" s="78">
        <v>6072410</v>
      </c>
      <c r="H304" s="78">
        <v>2878900</v>
      </c>
      <c r="I304" s="78">
        <v>19586840</v>
      </c>
      <c r="J304" s="78">
        <f>G304+H304+I304</f>
        <v>28538150</v>
      </c>
      <c r="K304" s="78">
        <f>IF(W304=0,J304,0)</f>
        <v>28538150</v>
      </c>
      <c r="L304" s="77">
        <f>IF(W304=1,J304,0)</f>
        <v>0</v>
      </c>
      <c r="M304" s="78">
        <v>220666370</v>
      </c>
      <c r="N304" s="50">
        <f>J304/M304</f>
        <v>0.129327137615034</v>
      </c>
      <c r="O304" s="79">
        <v>87.0673</v>
      </c>
      <c r="P304" s="79">
        <v>12.9327</v>
      </c>
      <c r="Q304" s="80"/>
      <c r="R304" s="81">
        <v>8.76</v>
      </c>
      <c r="S304" s="81">
        <v>8.76</v>
      </c>
      <c r="T304" s="81">
        <v>8.76</v>
      </c>
      <c r="U304" s="81">
        <v>8.76</v>
      </c>
      <c r="V304" s="82">
        <f>S304*N304+R304*(1-N304)</f>
        <v>8.76</v>
      </c>
      <c r="W304" s="83">
        <f>IF(R304=S304,0,1)</f>
        <v>0</v>
      </c>
      <c r="X304" s="84">
        <f>IF(R304&lt;14.76,C304,0)</f>
        <v>192128220</v>
      </c>
      <c r="Y304" s="84">
        <f>IF(S304&lt;14.67,J304,0)</f>
        <v>28538150</v>
      </c>
      <c r="Z304" s="83"/>
      <c r="AA304" s="85">
        <f>R304*C304/1000</f>
        <v>1683043.2072</v>
      </c>
      <c r="AB304" s="83"/>
      <c r="AC304" s="85">
        <f>S304*J304/1000</f>
        <v>249994.194</v>
      </c>
      <c r="AD304" s="83"/>
      <c r="AE304" s="86">
        <f>E304*R304/1000</f>
        <v>1683043.2072</v>
      </c>
      <c r="AF304" s="83"/>
      <c r="AG304" s="83">
        <f>F304*R304/1000</f>
        <v>0</v>
      </c>
      <c r="AH304" s="83"/>
      <c r="AI304" s="83"/>
      <c r="AJ304" s="85">
        <f>S304*K304/1000</f>
        <v>249994.194</v>
      </c>
      <c r="AK304" s="85"/>
      <c r="AL304" s="85">
        <f>S304*L304/1000</f>
        <v>0</v>
      </c>
      <c r="AM304" s="85"/>
    </row>
    <row r="305" ht="15" customHeight="1">
      <c r="A305" t="s" s="75">
        <v>359</v>
      </c>
      <c r="B305" s="76"/>
      <c r="C305" s="77">
        <v>1679991740</v>
      </c>
      <c r="D305" s="78">
        <v>0</v>
      </c>
      <c r="E305" s="77">
        <f>IF(W305=0,C305,0)</f>
        <v>1679991740</v>
      </c>
      <c r="F305" s="77">
        <f>IF(W305=1,C305,0)</f>
        <v>0</v>
      </c>
      <c r="G305" s="78">
        <v>74504356</v>
      </c>
      <c r="H305" s="78">
        <v>21983092</v>
      </c>
      <c r="I305" s="78">
        <v>25869000</v>
      </c>
      <c r="J305" s="78">
        <f>G305+H305+I305</f>
        <v>122356448</v>
      </c>
      <c r="K305" s="78">
        <f>IF(W305=0,J305,0)</f>
        <v>122356448</v>
      </c>
      <c r="L305" s="77">
        <f>IF(W305=1,J305,0)</f>
        <v>0</v>
      </c>
      <c r="M305" s="78">
        <v>1802348188</v>
      </c>
      <c r="N305" s="50">
        <f>J305/M305</f>
        <v>0.0678872422180392</v>
      </c>
      <c r="O305" s="79">
        <v>93.21129999999999</v>
      </c>
      <c r="P305" s="79">
        <v>6.7887</v>
      </c>
      <c r="Q305" s="80"/>
      <c r="R305" s="81">
        <v>15.2</v>
      </c>
      <c r="S305" s="81">
        <v>15.2</v>
      </c>
      <c r="T305" s="81">
        <v>15.2</v>
      </c>
      <c r="U305" s="81">
        <v>15.2</v>
      </c>
      <c r="V305" s="82">
        <f>S305*N305+R305*(1-N305)</f>
        <v>15.2</v>
      </c>
      <c r="W305" s="83">
        <f>IF(R305=S305,0,1)</f>
        <v>0</v>
      </c>
      <c r="X305" s="84">
        <f>IF(R305&lt;14.76,C305,0)</f>
        <v>0</v>
      </c>
      <c r="Y305" s="84">
        <f>IF(S305&lt;14.67,J305,0)</f>
        <v>0</v>
      </c>
      <c r="Z305" s="83"/>
      <c r="AA305" s="85">
        <f>R305*C305/1000</f>
        <v>25535874.448</v>
      </c>
      <c r="AB305" s="83"/>
      <c r="AC305" s="85">
        <f>S305*J305/1000</f>
        <v>1859818.0096</v>
      </c>
      <c r="AD305" s="83"/>
      <c r="AE305" s="86">
        <f>E305*R305/1000</f>
        <v>25535874.448</v>
      </c>
      <c r="AF305" s="83"/>
      <c r="AG305" s="83">
        <f>F305*R305/1000</f>
        <v>0</v>
      </c>
      <c r="AH305" s="83"/>
      <c r="AI305" s="83"/>
      <c r="AJ305" s="85">
        <f>S305*K305/1000</f>
        <v>1859818.0096</v>
      </c>
      <c r="AK305" s="85"/>
      <c r="AL305" s="85">
        <f>S305*L305/1000</f>
        <v>0</v>
      </c>
      <c r="AM305" s="85"/>
    </row>
    <row r="306" ht="15" customHeight="1">
      <c r="A306" t="s" s="75">
        <v>360</v>
      </c>
      <c r="B306" s="76"/>
      <c r="C306" s="77">
        <v>1232568525</v>
      </c>
      <c r="D306" s="78">
        <v>0</v>
      </c>
      <c r="E306" s="77">
        <f>IF(W306=0,C306,0)</f>
        <v>1232568525</v>
      </c>
      <c r="F306" s="77">
        <f>IF(W306=1,C306,0)</f>
        <v>0</v>
      </c>
      <c r="G306" s="78">
        <v>37936129</v>
      </c>
      <c r="H306" s="78">
        <v>20544400</v>
      </c>
      <c r="I306" s="78">
        <v>40503210</v>
      </c>
      <c r="J306" s="78">
        <f>G306+H306+I306</f>
        <v>98983739</v>
      </c>
      <c r="K306" s="78">
        <f>IF(W306=0,J306,0)</f>
        <v>98983739</v>
      </c>
      <c r="L306" s="77">
        <f>IF(W306=1,J306,0)</f>
        <v>0</v>
      </c>
      <c r="M306" s="78">
        <v>1331552264</v>
      </c>
      <c r="N306" s="50">
        <f>J306/M306</f>
        <v>0.0743371039020666</v>
      </c>
      <c r="O306" s="79">
        <v>92.5663</v>
      </c>
      <c r="P306" s="79">
        <v>7.4337</v>
      </c>
      <c r="Q306" s="80"/>
      <c r="R306" s="81">
        <v>15.26</v>
      </c>
      <c r="S306" s="81">
        <v>15.26</v>
      </c>
      <c r="T306" s="81">
        <v>15.26</v>
      </c>
      <c r="U306" s="81">
        <v>15.26</v>
      </c>
      <c r="V306" s="82">
        <f>S306*N306+R306*(1-N306)</f>
        <v>15.26</v>
      </c>
      <c r="W306" s="83">
        <f>IF(R306=S306,0,1)</f>
        <v>0</v>
      </c>
      <c r="X306" s="84">
        <f>IF(R306&lt;14.76,C306,0)</f>
        <v>0</v>
      </c>
      <c r="Y306" s="84">
        <f>IF(S306&lt;14.67,J306,0)</f>
        <v>0</v>
      </c>
      <c r="Z306" s="83"/>
      <c r="AA306" s="85">
        <f>R306*C306/1000</f>
        <v>18808995.6915</v>
      </c>
      <c r="AB306" s="83"/>
      <c r="AC306" s="85">
        <f>S306*J306/1000</f>
        <v>1510491.85714</v>
      </c>
      <c r="AD306" s="83"/>
      <c r="AE306" s="86">
        <f>E306*R306/1000</f>
        <v>18808995.6915</v>
      </c>
      <c r="AF306" s="83"/>
      <c r="AG306" s="83">
        <f>F306*R306/1000</f>
        <v>0</v>
      </c>
      <c r="AH306" s="83"/>
      <c r="AI306" s="83"/>
      <c r="AJ306" s="85">
        <f>S306*K306/1000</f>
        <v>1510491.85714</v>
      </c>
      <c r="AK306" s="85"/>
      <c r="AL306" s="85">
        <f>S306*L306/1000</f>
        <v>0</v>
      </c>
      <c r="AM306" s="85"/>
    </row>
    <row r="307" ht="15" customHeight="1">
      <c r="A307" t="s" s="75">
        <v>361</v>
      </c>
      <c r="B307" s="76"/>
      <c r="C307" s="77">
        <v>2921657092</v>
      </c>
      <c r="D307" s="78">
        <v>0</v>
      </c>
      <c r="E307" s="77">
        <f>IF(W307=0,C307,0)</f>
        <v>0</v>
      </c>
      <c r="F307" s="77">
        <f>IF(W307=1,C307,0)</f>
        <v>2921657092</v>
      </c>
      <c r="G307" s="78">
        <v>113349168</v>
      </c>
      <c r="H307" s="78">
        <v>1938400</v>
      </c>
      <c r="I307" s="78">
        <v>43486920</v>
      </c>
      <c r="J307" s="78">
        <f>G307+H307+I307</f>
        <v>158774488</v>
      </c>
      <c r="K307" s="78">
        <f>IF(W307=0,J307,0)</f>
        <v>0</v>
      </c>
      <c r="L307" s="77">
        <f>IF(W307=1,J307,0)</f>
        <v>158774488</v>
      </c>
      <c r="M307" s="78">
        <v>3080431580</v>
      </c>
      <c r="N307" s="50">
        <f>J307/M307</f>
        <v>0.051542936071315</v>
      </c>
      <c r="O307" s="79">
        <v>94.84569999999999</v>
      </c>
      <c r="P307" s="79">
        <v>5.1543</v>
      </c>
      <c r="Q307" s="80"/>
      <c r="R307" s="81">
        <v>6.54</v>
      </c>
      <c r="S307" s="81">
        <v>6.23</v>
      </c>
      <c r="T307" s="81">
        <v>6.23</v>
      </c>
      <c r="U307" s="81">
        <v>6.23</v>
      </c>
      <c r="V307" s="82">
        <f>S307*N307+R307*(1-N307)</f>
        <v>6.52402168981789</v>
      </c>
      <c r="W307" s="83">
        <f>IF(R307=S307,0,1)</f>
        <v>1</v>
      </c>
      <c r="X307" s="84">
        <f>IF(R307&lt;14.76,C307,0)</f>
        <v>2921657092</v>
      </c>
      <c r="Y307" s="84">
        <f>IF(S307&lt;14.67,J307,0)</f>
        <v>158774488</v>
      </c>
      <c r="Z307" s="83"/>
      <c r="AA307" s="85">
        <f>R307*C307/1000</f>
        <v>19107637.38168</v>
      </c>
      <c r="AB307" s="83"/>
      <c r="AC307" s="85">
        <f>S307*J307/1000</f>
        <v>989165.06024</v>
      </c>
      <c r="AD307" s="83"/>
      <c r="AE307" s="86">
        <f>E307*R307/1000</f>
        <v>0</v>
      </c>
      <c r="AF307" s="83"/>
      <c r="AG307" s="83">
        <f>F307*R307/1000</f>
        <v>19107637.38168</v>
      </c>
      <c r="AH307" s="83"/>
      <c r="AI307" s="83"/>
      <c r="AJ307" s="85">
        <f>S307*K307/1000</f>
        <v>0</v>
      </c>
      <c r="AK307" s="85"/>
      <c r="AL307" s="85">
        <f>S307*L307/1000</f>
        <v>989165.06024</v>
      </c>
      <c r="AM307" s="85"/>
    </row>
    <row r="308" ht="15" customHeight="1">
      <c r="A308" t="s" s="75">
        <v>362</v>
      </c>
      <c r="B308" s="76"/>
      <c r="C308" s="77">
        <v>1989269589</v>
      </c>
      <c r="D308" s="78">
        <v>0</v>
      </c>
      <c r="E308" s="77">
        <f>IF(W308=0,C308,0)</f>
        <v>1989269589</v>
      </c>
      <c r="F308" s="77">
        <f>IF(W308=1,C308,0)</f>
        <v>0</v>
      </c>
      <c r="G308" s="78">
        <v>138905460</v>
      </c>
      <c r="H308" s="78">
        <v>81922340</v>
      </c>
      <c r="I308" s="78">
        <v>51272774</v>
      </c>
      <c r="J308" s="78">
        <f>G308+H308+I308</f>
        <v>272100574</v>
      </c>
      <c r="K308" s="78">
        <f>IF(W308=0,J308,0)</f>
        <v>272100574</v>
      </c>
      <c r="L308" s="77">
        <f>IF(W308=1,J308,0)</f>
        <v>0</v>
      </c>
      <c r="M308" s="78">
        <v>2261370163</v>
      </c>
      <c r="N308" s="50">
        <f>J308/M308</f>
        <v>0.120325534692217</v>
      </c>
      <c r="O308" s="79">
        <v>87.9674</v>
      </c>
      <c r="P308" s="79">
        <v>12.0326</v>
      </c>
      <c r="Q308" s="80"/>
      <c r="R308" s="81">
        <v>14.14</v>
      </c>
      <c r="S308" s="81">
        <v>14.14</v>
      </c>
      <c r="T308" s="81">
        <v>14.14</v>
      </c>
      <c r="U308" s="81">
        <v>14.14</v>
      </c>
      <c r="V308" s="82">
        <f>S308*N308+R308*(1-N308)</f>
        <v>14.14</v>
      </c>
      <c r="W308" s="83">
        <f>IF(R308=S308,0,1)</f>
        <v>0</v>
      </c>
      <c r="X308" s="84">
        <f>IF(R308&lt;14.76,C308,0)</f>
        <v>1989269589</v>
      </c>
      <c r="Y308" s="84">
        <f>IF(S308&lt;14.67,J308,0)</f>
        <v>272100574</v>
      </c>
      <c r="Z308" s="83"/>
      <c r="AA308" s="85">
        <f>R308*C308/1000</f>
        <v>28128271.98846</v>
      </c>
      <c r="AB308" s="83"/>
      <c r="AC308" s="85">
        <f>S308*J308/1000</f>
        <v>3847502.11636</v>
      </c>
      <c r="AD308" s="83"/>
      <c r="AE308" s="86">
        <f>E308*R308/1000</f>
        <v>28128271.98846</v>
      </c>
      <c r="AF308" s="83"/>
      <c r="AG308" s="83">
        <f>F308*R308/1000</f>
        <v>0</v>
      </c>
      <c r="AH308" s="83"/>
      <c r="AI308" s="83"/>
      <c r="AJ308" s="85">
        <f>S308*K308/1000</f>
        <v>3847502.11636</v>
      </c>
      <c r="AK308" s="85"/>
      <c r="AL308" s="85">
        <f>S308*L308/1000</f>
        <v>0</v>
      </c>
      <c r="AM308" s="85"/>
    </row>
    <row r="309" ht="15" customHeight="1">
      <c r="A309" t="s" s="75">
        <v>363</v>
      </c>
      <c r="B309" s="76"/>
      <c r="C309" s="77">
        <v>206403202</v>
      </c>
      <c r="D309" s="78">
        <v>0</v>
      </c>
      <c r="E309" s="77">
        <f>IF(W309=0,C309,0)</f>
        <v>206403202</v>
      </c>
      <c r="F309" s="77">
        <f>IF(W309=1,C309,0)</f>
        <v>0</v>
      </c>
      <c r="G309" s="78">
        <v>995858</v>
      </c>
      <c r="H309" s="78">
        <v>17400</v>
      </c>
      <c r="I309" s="78">
        <v>16737840</v>
      </c>
      <c r="J309" s="78">
        <f>G309+H309+I309</f>
        <v>17751098</v>
      </c>
      <c r="K309" s="78">
        <f>IF(W309=0,J309,0)</f>
        <v>17751098</v>
      </c>
      <c r="L309" s="77">
        <f>IF(W309=1,J309,0)</f>
        <v>0</v>
      </c>
      <c r="M309" s="78">
        <v>224154300</v>
      </c>
      <c r="N309" s="50">
        <f>J309/M309</f>
        <v>0.07919142305099661</v>
      </c>
      <c r="O309" s="79">
        <v>92.0809</v>
      </c>
      <c r="P309" s="79">
        <v>7.9191</v>
      </c>
      <c r="Q309" s="80"/>
      <c r="R309" s="81">
        <v>6.58</v>
      </c>
      <c r="S309" s="81">
        <v>6.58</v>
      </c>
      <c r="T309" s="81">
        <v>6.58</v>
      </c>
      <c r="U309" s="81">
        <v>6.58</v>
      </c>
      <c r="V309" s="82">
        <f>S309*N309+R309*(1-N309)</f>
        <v>6.58</v>
      </c>
      <c r="W309" s="83">
        <f>IF(R309=S309,0,1)</f>
        <v>0</v>
      </c>
      <c r="X309" s="84">
        <f>IF(R309&lt;14.76,C309,0)</f>
        <v>206403202</v>
      </c>
      <c r="Y309" s="84">
        <f>IF(S309&lt;14.67,J309,0)</f>
        <v>17751098</v>
      </c>
      <c r="Z309" s="83"/>
      <c r="AA309" s="85">
        <f>R309*C309/1000</f>
        <v>1358133.06916</v>
      </c>
      <c r="AB309" s="83"/>
      <c r="AC309" s="85">
        <f>S309*J309/1000</f>
        <v>116802.22484</v>
      </c>
      <c r="AD309" s="83"/>
      <c r="AE309" s="86">
        <f>E309*R309/1000</f>
        <v>1358133.06916</v>
      </c>
      <c r="AF309" s="83"/>
      <c r="AG309" s="83">
        <f>F309*R309/1000</f>
        <v>0</v>
      </c>
      <c r="AH309" s="83"/>
      <c r="AI309" s="83"/>
      <c r="AJ309" s="85">
        <f>S309*K309/1000</f>
        <v>116802.22484</v>
      </c>
      <c r="AK309" s="85"/>
      <c r="AL309" s="85">
        <f>S309*L309/1000</f>
        <v>0</v>
      </c>
      <c r="AM309" s="85"/>
    </row>
    <row r="310" ht="15" customHeight="1">
      <c r="A310" t="s" s="75">
        <v>364</v>
      </c>
      <c r="B310" s="76"/>
      <c r="C310" s="77">
        <v>1661101574</v>
      </c>
      <c r="D310" s="78">
        <v>0</v>
      </c>
      <c r="E310" s="77">
        <f>IF(W310=0,C310,0)</f>
        <v>1661101574</v>
      </c>
      <c r="F310" s="77">
        <f>IF(W310=1,C310,0)</f>
        <v>0</v>
      </c>
      <c r="G310" s="78">
        <v>26622656</v>
      </c>
      <c r="H310" s="78">
        <v>13208232</v>
      </c>
      <c r="I310" s="78">
        <v>41608377</v>
      </c>
      <c r="J310" s="78">
        <f>G310+H310+I310</f>
        <v>81439265</v>
      </c>
      <c r="K310" s="78">
        <f>IF(W310=0,J310,0)</f>
        <v>81439265</v>
      </c>
      <c r="L310" s="77">
        <f>IF(W310=1,J310,0)</f>
        <v>0</v>
      </c>
      <c r="M310" s="78">
        <v>1742540839</v>
      </c>
      <c r="N310" s="50">
        <f>J310/M310</f>
        <v>0.0467359290395374</v>
      </c>
      <c r="O310" s="79">
        <v>95.32640000000001</v>
      </c>
      <c r="P310" s="79">
        <v>4.6736</v>
      </c>
      <c r="Q310" s="80"/>
      <c r="R310" s="81">
        <v>13.87</v>
      </c>
      <c r="S310" s="81">
        <v>13.87</v>
      </c>
      <c r="T310" s="81">
        <v>13.87</v>
      </c>
      <c r="U310" s="81">
        <v>13.87</v>
      </c>
      <c r="V310" s="82">
        <f>S310*N310+R310*(1-N310)</f>
        <v>13.87</v>
      </c>
      <c r="W310" s="83">
        <f>IF(R310=S310,0,1)</f>
        <v>0</v>
      </c>
      <c r="X310" s="84">
        <f>IF(R310&lt;14.76,C310,0)</f>
        <v>1661101574</v>
      </c>
      <c r="Y310" s="84">
        <f>IF(S310&lt;14.67,J310,0)</f>
        <v>81439265</v>
      </c>
      <c r="Z310" s="83"/>
      <c r="AA310" s="85">
        <f>R310*C310/1000</f>
        <v>23039478.83138</v>
      </c>
      <c r="AB310" s="83"/>
      <c r="AC310" s="85">
        <f>S310*J310/1000</f>
        <v>1129562.60555</v>
      </c>
      <c r="AD310" s="83"/>
      <c r="AE310" s="86">
        <f>E310*R310/1000</f>
        <v>23039478.83138</v>
      </c>
      <c r="AF310" s="83"/>
      <c r="AG310" s="83">
        <f>F310*R310/1000</f>
        <v>0</v>
      </c>
      <c r="AH310" s="83"/>
      <c r="AI310" s="83"/>
      <c r="AJ310" s="85">
        <f>S310*K310/1000</f>
        <v>1129562.60555</v>
      </c>
      <c r="AK310" s="85"/>
      <c r="AL310" s="85">
        <f>S310*L310/1000</f>
        <v>0</v>
      </c>
      <c r="AM310" s="85"/>
    </row>
    <row r="311" ht="15" customHeight="1">
      <c r="A311" t="s" s="75">
        <v>365</v>
      </c>
      <c r="B311" s="76"/>
      <c r="C311" s="77">
        <v>2003257223</v>
      </c>
      <c r="D311" s="78">
        <v>0</v>
      </c>
      <c r="E311" s="77">
        <f>IF(W311=0,C311,0)</f>
        <v>2003257223</v>
      </c>
      <c r="F311" s="77">
        <f>IF(W311=1,C311,0)</f>
        <v>0</v>
      </c>
      <c r="G311" s="78">
        <v>101438532</v>
      </c>
      <c r="H311" s="78">
        <v>367948493</v>
      </c>
      <c r="I311" s="78">
        <v>144512530</v>
      </c>
      <c r="J311" s="78">
        <f>G311+H311+I311</f>
        <v>613899555</v>
      </c>
      <c r="K311" s="78">
        <f>IF(W311=0,J311,0)</f>
        <v>613899555</v>
      </c>
      <c r="L311" s="77">
        <f>IF(W311=1,J311,0)</f>
        <v>0</v>
      </c>
      <c r="M311" s="78">
        <v>2617156778</v>
      </c>
      <c r="N311" s="50">
        <f>J311/M311</f>
        <v>0.234567359571456</v>
      </c>
      <c r="O311" s="79">
        <v>76.5433</v>
      </c>
      <c r="P311" s="79">
        <v>23.4567</v>
      </c>
      <c r="Q311" s="80"/>
      <c r="R311" s="81">
        <v>13.95</v>
      </c>
      <c r="S311" s="81">
        <v>13.95</v>
      </c>
      <c r="T311" s="81">
        <v>13.95</v>
      </c>
      <c r="U311" s="81">
        <v>13.95</v>
      </c>
      <c r="V311" s="82">
        <f>S311*N311+R311*(1-N311)</f>
        <v>13.95</v>
      </c>
      <c r="W311" s="83">
        <f>IF(R311=S311,0,1)</f>
        <v>0</v>
      </c>
      <c r="X311" s="84">
        <f>IF(R311&lt;14.76,C311,0)</f>
        <v>2003257223</v>
      </c>
      <c r="Y311" s="84">
        <f>IF(S311&lt;14.67,J311,0)</f>
        <v>613899555</v>
      </c>
      <c r="Z311" s="83"/>
      <c r="AA311" s="85">
        <f>R311*C311/1000</f>
        <v>27945438.26085</v>
      </c>
      <c r="AB311" s="83"/>
      <c r="AC311" s="85">
        <f>S311*J311/1000</f>
        <v>8563898.79225</v>
      </c>
      <c r="AD311" s="83"/>
      <c r="AE311" s="86">
        <f>E311*R311/1000</f>
        <v>27945438.26085</v>
      </c>
      <c r="AF311" s="83"/>
      <c r="AG311" s="83">
        <f>F311*R311/1000</f>
        <v>0</v>
      </c>
      <c r="AH311" s="83"/>
      <c r="AI311" s="83"/>
      <c r="AJ311" s="85">
        <f>S311*K311/1000</f>
        <v>8563898.79225</v>
      </c>
      <c r="AK311" s="85"/>
      <c r="AL311" s="85">
        <f>S311*L311/1000</f>
        <v>0</v>
      </c>
      <c r="AM311" s="85"/>
    </row>
    <row r="312" ht="15" customHeight="1">
      <c r="A312" t="s" s="75">
        <v>366</v>
      </c>
      <c r="B312" s="76"/>
      <c r="C312" s="77">
        <v>6034097729</v>
      </c>
      <c r="D312" s="78">
        <v>0</v>
      </c>
      <c r="E312" s="77">
        <f>IF(W312=0,C312,0)</f>
        <v>0</v>
      </c>
      <c r="F312" s="77">
        <f>IF(W312=1,C312,0)</f>
        <v>6034097729</v>
      </c>
      <c r="G312" s="78">
        <v>484367843</v>
      </c>
      <c r="H312" s="78">
        <v>90219500</v>
      </c>
      <c r="I312" s="78">
        <v>143596280</v>
      </c>
      <c r="J312" s="78">
        <f>G312+H312+I312</f>
        <v>718183623</v>
      </c>
      <c r="K312" s="78">
        <f>IF(W312=0,J312,0)</f>
        <v>0</v>
      </c>
      <c r="L312" s="77">
        <f>IF(W312=1,J312,0)</f>
        <v>718183623</v>
      </c>
      <c r="M312" s="78">
        <v>6752281352</v>
      </c>
      <c r="N312" s="50">
        <f>J312/M312</f>
        <v>0.106361625880307</v>
      </c>
      <c r="O312" s="79">
        <v>89.3638</v>
      </c>
      <c r="P312" s="79">
        <v>10.6362</v>
      </c>
      <c r="Q312" s="80"/>
      <c r="R312" s="81">
        <v>11.73</v>
      </c>
      <c r="S312" s="81">
        <v>22.46</v>
      </c>
      <c r="T312" s="81">
        <v>22.46</v>
      </c>
      <c r="U312" s="81">
        <v>22.46</v>
      </c>
      <c r="V312" s="82">
        <f>S312*N312+R312*(1-N312)</f>
        <v>12.8712602456957</v>
      </c>
      <c r="W312" s="83">
        <f>IF(R312=S312,0,1)</f>
        <v>1</v>
      </c>
      <c r="X312" s="84">
        <f>IF(R312&lt;14.76,C312,0)</f>
        <v>6034097729</v>
      </c>
      <c r="Y312" s="84">
        <f>IF(S312&lt;14.67,J312,0)</f>
        <v>0</v>
      </c>
      <c r="Z312" s="83"/>
      <c r="AA312" s="85">
        <f>R312*C312/1000</f>
        <v>70779966.36116999</v>
      </c>
      <c r="AB312" s="83"/>
      <c r="AC312" s="85">
        <f>S312*J312/1000</f>
        <v>16130404.17258</v>
      </c>
      <c r="AD312" s="83"/>
      <c r="AE312" s="86">
        <f>E312*R312/1000</f>
        <v>0</v>
      </c>
      <c r="AF312" s="83"/>
      <c r="AG312" s="83">
        <f>F312*R312/1000</f>
        <v>70779966.36116999</v>
      </c>
      <c r="AH312" s="83"/>
      <c r="AI312" s="83"/>
      <c r="AJ312" s="85">
        <f>S312*K312/1000</f>
        <v>0</v>
      </c>
      <c r="AK312" s="85"/>
      <c r="AL312" s="85">
        <f>S312*L312/1000</f>
        <v>16130404.17258</v>
      </c>
      <c r="AM312" s="85"/>
    </row>
    <row r="313" ht="15" customHeight="1">
      <c r="A313" t="s" s="75">
        <v>367</v>
      </c>
      <c r="B313" s="76"/>
      <c r="C313" s="77">
        <v>197260815</v>
      </c>
      <c r="D313" s="78">
        <v>0</v>
      </c>
      <c r="E313" s="77">
        <f>IF(W313=0,C313,0)</f>
        <v>197260815</v>
      </c>
      <c r="F313" s="77">
        <f>IF(W313=1,C313,0)</f>
        <v>0</v>
      </c>
      <c r="G313" s="78">
        <v>3664245</v>
      </c>
      <c r="H313" s="78">
        <v>1459730</v>
      </c>
      <c r="I313" s="78">
        <v>12760838</v>
      </c>
      <c r="J313" s="78">
        <f>G313+H313+I313</f>
        <v>17884813</v>
      </c>
      <c r="K313" s="78">
        <f>IF(W313=0,J313,0)</f>
        <v>17884813</v>
      </c>
      <c r="L313" s="77">
        <f>IF(W313=1,J313,0)</f>
        <v>0</v>
      </c>
      <c r="M313" s="78">
        <v>215145628</v>
      </c>
      <c r="N313" s="50">
        <f>J313/M313</f>
        <v>0.0831288702738593</v>
      </c>
      <c r="O313" s="79">
        <v>91.6871</v>
      </c>
      <c r="P313" s="79">
        <v>8.312900000000001</v>
      </c>
      <c r="Q313" s="80"/>
      <c r="R313" s="81">
        <v>17.06</v>
      </c>
      <c r="S313" s="81">
        <v>17.06</v>
      </c>
      <c r="T313" s="81">
        <v>17.06</v>
      </c>
      <c r="U313" s="81">
        <v>17.06</v>
      </c>
      <c r="V313" s="82">
        <f>S313*N313+R313*(1-N313)</f>
        <v>17.06</v>
      </c>
      <c r="W313" s="83">
        <f>IF(R313=S313,0,1)</f>
        <v>0</v>
      </c>
      <c r="X313" s="84">
        <f>IF(R313&lt;14.76,C313,0)</f>
        <v>0</v>
      </c>
      <c r="Y313" s="84">
        <f>IF(S313&lt;14.67,J313,0)</f>
        <v>0</v>
      </c>
      <c r="Z313" s="83"/>
      <c r="AA313" s="85">
        <f>R313*C313/1000</f>
        <v>3365269.5039</v>
      </c>
      <c r="AB313" s="83"/>
      <c r="AC313" s="85">
        <f>S313*J313/1000</f>
        <v>305114.90978</v>
      </c>
      <c r="AD313" s="83"/>
      <c r="AE313" s="86">
        <f>E313*R313/1000</f>
        <v>3365269.5039</v>
      </c>
      <c r="AF313" s="83"/>
      <c r="AG313" s="83">
        <f>F313*R313/1000</f>
        <v>0</v>
      </c>
      <c r="AH313" s="83"/>
      <c r="AI313" s="83"/>
      <c r="AJ313" s="85">
        <f>S313*K313/1000</f>
        <v>305114.90978</v>
      </c>
      <c r="AK313" s="85"/>
      <c r="AL313" s="85">
        <f>S313*L313/1000</f>
        <v>0</v>
      </c>
      <c r="AM313" s="85"/>
    </row>
    <row r="314" ht="15" customHeight="1">
      <c r="A314" t="s" s="75">
        <v>368</v>
      </c>
      <c r="B314" s="76"/>
      <c r="C314" s="77">
        <v>5362711623</v>
      </c>
      <c r="D314" s="78">
        <v>0</v>
      </c>
      <c r="E314" s="77">
        <f>IF(W314=0,C314,0)</f>
        <v>0</v>
      </c>
      <c r="F314" s="77">
        <f>IF(W314=1,C314,0)</f>
        <v>5362711623</v>
      </c>
      <c r="G314" s="78">
        <v>319249886</v>
      </c>
      <c r="H314" s="78">
        <v>232401191</v>
      </c>
      <c r="I314" s="78">
        <v>199196210</v>
      </c>
      <c r="J314" s="78">
        <f>G314+H314+I314</f>
        <v>750847287</v>
      </c>
      <c r="K314" s="78">
        <f>IF(W314=0,J314,0)</f>
        <v>0</v>
      </c>
      <c r="L314" s="77">
        <f>IF(W314=1,J314,0)</f>
        <v>750847287</v>
      </c>
      <c r="M314" s="78">
        <v>6113558910</v>
      </c>
      <c r="N314" s="50">
        <f>J314/M314</f>
        <v>0.122816725585458</v>
      </c>
      <c r="O314" s="79">
        <v>87.7183</v>
      </c>
      <c r="P314" s="79">
        <v>12.2817</v>
      </c>
      <c r="Q314" s="80"/>
      <c r="R314" s="81">
        <v>13.89</v>
      </c>
      <c r="S314" s="81">
        <v>18.42</v>
      </c>
      <c r="T314" s="81">
        <v>18.42</v>
      </c>
      <c r="U314" s="81">
        <v>18.42</v>
      </c>
      <c r="V314" s="82">
        <f>S314*N314+R314*(1-N314)</f>
        <v>14.4463597669021</v>
      </c>
      <c r="W314" s="83">
        <f>IF(R314=S314,0,1)</f>
        <v>1</v>
      </c>
      <c r="X314" s="84">
        <f>IF(R314&lt;14.76,C314,0)</f>
        <v>5362711623</v>
      </c>
      <c r="Y314" s="84">
        <f>IF(S314&lt;14.67,J314,0)</f>
        <v>0</v>
      </c>
      <c r="Z314" s="83"/>
      <c r="AA314" s="85">
        <f>R314*C314/1000</f>
        <v>74488064.44347</v>
      </c>
      <c r="AB314" s="83"/>
      <c r="AC314" s="85">
        <f>S314*J314/1000</f>
        <v>13830607.02654</v>
      </c>
      <c r="AD314" s="83"/>
      <c r="AE314" s="86">
        <f>E314*R314/1000</f>
        <v>0</v>
      </c>
      <c r="AF314" s="83"/>
      <c r="AG314" s="83">
        <f>F314*R314/1000</f>
        <v>74488064.44347</v>
      </c>
      <c r="AH314" s="83"/>
      <c r="AI314" s="83"/>
      <c r="AJ314" s="85">
        <f>S314*K314/1000</f>
        <v>0</v>
      </c>
      <c r="AK314" s="85"/>
      <c r="AL314" s="85">
        <f>S314*L314/1000</f>
        <v>13830607.02654</v>
      </c>
      <c r="AM314" s="85"/>
    </row>
    <row r="315" ht="15" customHeight="1">
      <c r="A315" t="s" s="75">
        <v>369</v>
      </c>
      <c r="B315" s="76"/>
      <c r="C315" s="77">
        <v>11237452744</v>
      </c>
      <c r="D315" s="78">
        <v>0</v>
      </c>
      <c r="E315" s="77">
        <f>IF(W315=0,C315,0)</f>
        <v>0</v>
      </c>
      <c r="F315" s="77">
        <f>IF(W315=1,C315,0)</f>
        <v>11237452744</v>
      </c>
      <c r="G315" s="78">
        <v>4497140638</v>
      </c>
      <c r="H315" s="78">
        <v>830585568</v>
      </c>
      <c r="I315" s="78">
        <v>645542070</v>
      </c>
      <c r="J315" s="78">
        <f>G315+H315+I315</f>
        <v>5973268276</v>
      </c>
      <c r="K315" s="78">
        <f>IF(W315=0,J315,0)</f>
        <v>0</v>
      </c>
      <c r="L315" s="77">
        <f>IF(W315=1,J315,0)</f>
        <v>5973268276</v>
      </c>
      <c r="M315" s="78">
        <v>17210721020</v>
      </c>
      <c r="N315" s="50">
        <f>J315/M315</f>
        <v>0.34706670737726</v>
      </c>
      <c r="O315" s="79">
        <v>65.2933</v>
      </c>
      <c r="P315" s="79">
        <v>34.7067</v>
      </c>
      <c r="Q315" s="80"/>
      <c r="R315" s="81">
        <v>10.32</v>
      </c>
      <c r="S315" s="81">
        <v>21.95</v>
      </c>
      <c r="T315" s="81">
        <v>21.95</v>
      </c>
      <c r="U315" s="81">
        <v>21.95</v>
      </c>
      <c r="V315" s="82">
        <f>S315*N315+R315*(1-N315)</f>
        <v>14.3563858067975</v>
      </c>
      <c r="W315" s="83">
        <f>IF(R315=S315,0,1)</f>
        <v>1</v>
      </c>
      <c r="X315" s="84">
        <f>IF(R315&lt;14.76,C315,0)</f>
        <v>11237452744</v>
      </c>
      <c r="Y315" s="84">
        <f>IF(S315&lt;14.67,J315,0)</f>
        <v>0</v>
      </c>
      <c r="Z315" s="83"/>
      <c r="AA315" s="85">
        <f>R315*C315/1000</f>
        <v>115970512.31808</v>
      </c>
      <c r="AB315" s="83"/>
      <c r="AC315" s="85">
        <f>S315*J315/1000</f>
        <v>131113238.6582</v>
      </c>
      <c r="AD315" s="83"/>
      <c r="AE315" s="86">
        <f>E315*R315/1000</f>
        <v>0</v>
      </c>
      <c r="AF315" s="83"/>
      <c r="AG315" s="83">
        <f>F315*R315/1000</f>
        <v>115970512.31808</v>
      </c>
      <c r="AH315" s="83"/>
      <c r="AI315" s="83"/>
      <c r="AJ315" s="85">
        <f>S315*K315/1000</f>
        <v>0</v>
      </c>
      <c r="AK315" s="85"/>
      <c r="AL315" s="85">
        <f>S315*L315/1000</f>
        <v>131113238.6582</v>
      </c>
      <c r="AM315" s="85"/>
    </row>
    <row r="316" ht="15" customHeight="1">
      <c r="A316" t="s" s="75">
        <v>370</v>
      </c>
      <c r="B316" s="76"/>
      <c r="C316" s="77">
        <v>837694403</v>
      </c>
      <c r="D316" s="78">
        <v>0</v>
      </c>
      <c r="E316" s="77">
        <f>IF(W316=0,C316,0)</f>
        <v>837694403</v>
      </c>
      <c r="F316" s="77">
        <f>IF(W316=1,C316,0)</f>
        <v>0</v>
      </c>
      <c r="G316" s="78">
        <v>84675360</v>
      </c>
      <c r="H316" s="78">
        <v>27424900</v>
      </c>
      <c r="I316" s="78">
        <v>30448184</v>
      </c>
      <c r="J316" s="78">
        <f>G316+H316+I316</f>
        <v>142548444</v>
      </c>
      <c r="K316" s="78">
        <f>IF(W316=0,J316,0)</f>
        <v>142548444</v>
      </c>
      <c r="L316" s="77">
        <f>IF(W316=1,J316,0)</f>
        <v>0</v>
      </c>
      <c r="M316" s="78">
        <v>980242847</v>
      </c>
      <c r="N316" s="50">
        <f>J316/M316</f>
        <v>0.145421560010629</v>
      </c>
      <c r="O316" s="79">
        <v>85.45780000000001</v>
      </c>
      <c r="P316" s="79">
        <v>14.5422</v>
      </c>
      <c r="Q316" s="80"/>
      <c r="R316" s="81">
        <v>17.26</v>
      </c>
      <c r="S316" s="81">
        <v>17.26</v>
      </c>
      <c r="T316" s="81">
        <v>17.26</v>
      </c>
      <c r="U316" s="81">
        <v>17.26</v>
      </c>
      <c r="V316" s="82">
        <f>S316*N316+R316*(1-N316)</f>
        <v>17.26</v>
      </c>
      <c r="W316" s="83">
        <f>IF(R316=S316,0,1)</f>
        <v>0</v>
      </c>
      <c r="X316" s="84">
        <f>IF(R316&lt;14.76,C316,0)</f>
        <v>0</v>
      </c>
      <c r="Y316" s="84">
        <f>IF(S316&lt;14.67,J316,0)</f>
        <v>0</v>
      </c>
      <c r="Z316" s="83"/>
      <c r="AA316" s="85">
        <f>R316*C316/1000</f>
        <v>14458605.39578</v>
      </c>
      <c r="AB316" s="83"/>
      <c r="AC316" s="85">
        <f>S316*J316/1000</f>
        <v>2460386.14344</v>
      </c>
      <c r="AD316" s="83"/>
      <c r="AE316" s="86">
        <f>E316*R316/1000</f>
        <v>14458605.39578</v>
      </c>
      <c r="AF316" s="83"/>
      <c r="AG316" s="83">
        <f>F316*R316/1000</f>
        <v>0</v>
      </c>
      <c r="AH316" s="83"/>
      <c r="AI316" s="83"/>
      <c r="AJ316" s="85">
        <f>S316*K316/1000</f>
        <v>2460386.14344</v>
      </c>
      <c r="AK316" s="85"/>
      <c r="AL316" s="85">
        <f>S316*L316/1000</f>
        <v>0</v>
      </c>
      <c r="AM316" s="85"/>
    </row>
    <row r="317" ht="15" customHeight="1">
      <c r="A317" t="s" s="75">
        <v>371</v>
      </c>
      <c r="B317" s="76"/>
      <c r="C317" s="77">
        <v>4157094629</v>
      </c>
      <c r="D317" s="78">
        <v>0</v>
      </c>
      <c r="E317" s="77">
        <f>IF(W317=0,C317,0)</f>
        <v>4157094629</v>
      </c>
      <c r="F317" s="77">
        <f>IF(W317=1,C317,0)</f>
        <v>0</v>
      </c>
      <c r="G317" s="78">
        <v>415875158</v>
      </c>
      <c r="H317" s="78">
        <v>87401600</v>
      </c>
      <c r="I317" s="78">
        <v>224495230</v>
      </c>
      <c r="J317" s="78">
        <f>G317+H317+I317</f>
        <v>727771988</v>
      </c>
      <c r="K317" s="78">
        <f>IF(W317=0,J317,0)</f>
        <v>727771988</v>
      </c>
      <c r="L317" s="77">
        <f>IF(W317=1,J317,0)</f>
        <v>0</v>
      </c>
      <c r="M317" s="78">
        <v>4884866617</v>
      </c>
      <c r="N317" s="50">
        <f>J317/M317</f>
        <v>0.148985027649937</v>
      </c>
      <c r="O317" s="79">
        <v>85.1015</v>
      </c>
      <c r="P317" s="79">
        <v>14.8985</v>
      </c>
      <c r="Q317" s="80"/>
      <c r="R317" s="81">
        <v>9.92</v>
      </c>
      <c r="S317" s="81">
        <v>9.92</v>
      </c>
      <c r="T317" s="81">
        <v>9.92</v>
      </c>
      <c r="U317" s="81">
        <v>9.92</v>
      </c>
      <c r="V317" s="82">
        <f>S317*N317+R317*(1-N317)</f>
        <v>9.92</v>
      </c>
      <c r="W317" s="83">
        <f>IF(R317=S317,0,1)</f>
        <v>0</v>
      </c>
      <c r="X317" s="84">
        <f>IF(R317&lt;14.76,C317,0)</f>
        <v>4157094629</v>
      </c>
      <c r="Y317" s="84">
        <f>IF(S317&lt;14.67,J317,0)</f>
        <v>727771988</v>
      </c>
      <c r="Z317" s="83"/>
      <c r="AA317" s="85">
        <f>R317*C317/1000</f>
        <v>41238378.71968</v>
      </c>
      <c r="AB317" s="83"/>
      <c r="AC317" s="85">
        <f>S317*J317/1000</f>
        <v>7219498.12096</v>
      </c>
      <c r="AD317" s="83"/>
      <c r="AE317" s="86">
        <f>E317*R317/1000</f>
        <v>41238378.71968</v>
      </c>
      <c r="AF317" s="83"/>
      <c r="AG317" s="83">
        <f>F317*R317/1000</f>
        <v>0</v>
      </c>
      <c r="AH317" s="83"/>
      <c r="AI317" s="83"/>
      <c r="AJ317" s="85">
        <f>S317*K317/1000</f>
        <v>7219498.12096</v>
      </c>
      <c r="AK317" s="85"/>
      <c r="AL317" s="85">
        <f>S317*L317/1000</f>
        <v>0</v>
      </c>
      <c r="AM317" s="85"/>
    </row>
    <row r="318" ht="15" customHeight="1">
      <c r="A318" t="s" s="75">
        <v>372</v>
      </c>
      <c r="B318" s="76"/>
      <c r="C318" s="77">
        <v>452435135</v>
      </c>
      <c r="D318" s="78">
        <v>0</v>
      </c>
      <c r="E318" s="77">
        <f>IF(W318=0,C318,0)</f>
        <v>452435135</v>
      </c>
      <c r="F318" s="77">
        <f>IF(W318=1,C318,0)</f>
        <v>0</v>
      </c>
      <c r="G318" s="78">
        <v>12567213</v>
      </c>
      <c r="H318" s="78">
        <v>13100700</v>
      </c>
      <c r="I318" s="78">
        <v>54625240</v>
      </c>
      <c r="J318" s="78">
        <f>G318+H318+I318</f>
        <v>80293153</v>
      </c>
      <c r="K318" s="78">
        <f>IF(W318=0,J318,0)</f>
        <v>80293153</v>
      </c>
      <c r="L318" s="77">
        <f>IF(W318=1,J318,0)</f>
        <v>0</v>
      </c>
      <c r="M318" s="78">
        <v>532728288</v>
      </c>
      <c r="N318" s="50">
        <f>J318/M318</f>
        <v>0.150720648421809</v>
      </c>
      <c r="O318" s="79">
        <v>84.92789999999999</v>
      </c>
      <c r="P318" s="79">
        <v>15.0721</v>
      </c>
      <c r="Q318" s="80"/>
      <c r="R318" s="81">
        <v>15.8</v>
      </c>
      <c r="S318" s="81">
        <v>15.8</v>
      </c>
      <c r="T318" s="81">
        <v>15.8</v>
      </c>
      <c r="U318" s="81">
        <v>15.8</v>
      </c>
      <c r="V318" s="82">
        <f>S318*N318+R318*(1-N318)</f>
        <v>15.8</v>
      </c>
      <c r="W318" s="83">
        <f>IF(R318=S318,0,1)</f>
        <v>0</v>
      </c>
      <c r="X318" s="84">
        <f>IF(R318&lt;14.76,C318,0)</f>
        <v>0</v>
      </c>
      <c r="Y318" s="84">
        <f>IF(S318&lt;14.67,J318,0)</f>
        <v>0</v>
      </c>
      <c r="Z318" s="83"/>
      <c r="AA318" s="85">
        <f>R318*C318/1000</f>
        <v>7148475.133</v>
      </c>
      <c r="AB318" s="83"/>
      <c r="AC318" s="85">
        <f>S318*J318/1000</f>
        <v>1268631.8174</v>
      </c>
      <c r="AD318" s="83"/>
      <c r="AE318" s="86">
        <f>E318*R318/1000</f>
        <v>7148475.133</v>
      </c>
      <c r="AF318" s="83"/>
      <c r="AG318" s="83">
        <f>F318*R318/1000</f>
        <v>0</v>
      </c>
      <c r="AH318" s="83"/>
      <c r="AI318" s="83"/>
      <c r="AJ318" s="85">
        <f>S318*K318/1000</f>
        <v>1268631.8174</v>
      </c>
      <c r="AK318" s="85"/>
      <c r="AL318" s="85">
        <f>S318*L318/1000</f>
        <v>0</v>
      </c>
      <c r="AM318" s="85"/>
    </row>
    <row r="319" ht="15" customHeight="1">
      <c r="A319" t="s" s="75">
        <v>373</v>
      </c>
      <c r="B319" s="76"/>
      <c r="C319" s="77">
        <v>84341780</v>
      </c>
      <c r="D319" s="78">
        <v>0</v>
      </c>
      <c r="E319" s="77">
        <f>IF(W319=0,C319,0)</f>
        <v>84341780</v>
      </c>
      <c r="F319" s="77">
        <f>IF(W319=1,C319,0)</f>
        <v>0</v>
      </c>
      <c r="G319" s="78">
        <v>1447905</v>
      </c>
      <c r="H319" s="78">
        <v>0</v>
      </c>
      <c r="I319" s="78">
        <v>5668548</v>
      </c>
      <c r="J319" s="78">
        <f>G319+H319+I319</f>
        <v>7116453</v>
      </c>
      <c r="K319" s="78">
        <f>IF(W319=0,J319,0)</f>
        <v>7116453</v>
      </c>
      <c r="L319" s="77">
        <f>IF(W319=1,J319,0)</f>
        <v>0</v>
      </c>
      <c r="M319" s="78">
        <v>91458233</v>
      </c>
      <c r="N319" s="50">
        <f>J319/M319</f>
        <v>0.0778109609880611</v>
      </c>
      <c r="O319" s="79">
        <v>92.2189</v>
      </c>
      <c r="P319" s="79">
        <v>7.7811</v>
      </c>
      <c r="Q319" s="80"/>
      <c r="R319" s="81">
        <v>20.11</v>
      </c>
      <c r="S319" s="81">
        <v>20.11</v>
      </c>
      <c r="T319" s="81">
        <v>20.11</v>
      </c>
      <c r="U319" s="81">
        <v>20.11</v>
      </c>
      <c r="V319" s="82">
        <f>S319*N319+R319*(1-N319)</f>
        <v>20.11</v>
      </c>
      <c r="W319" s="83">
        <f>IF(R319=S319,0,1)</f>
        <v>0</v>
      </c>
      <c r="X319" s="84">
        <f>IF(R319&lt;14.76,C319,0)</f>
        <v>0</v>
      </c>
      <c r="Y319" s="84">
        <f>IF(S319&lt;14.67,J319,0)</f>
        <v>0</v>
      </c>
      <c r="Z319" s="83"/>
      <c r="AA319" s="85">
        <f>R319*C319/1000</f>
        <v>1696113.1958</v>
      </c>
      <c r="AB319" s="83"/>
      <c r="AC319" s="85">
        <f>S319*J319/1000</f>
        <v>143111.86983</v>
      </c>
      <c r="AD319" s="83"/>
      <c r="AE319" s="86">
        <f>E319*R319/1000</f>
        <v>1696113.1958</v>
      </c>
      <c r="AF319" s="83"/>
      <c r="AG319" s="83">
        <f>F319*R319/1000</f>
        <v>0</v>
      </c>
      <c r="AH319" s="83"/>
      <c r="AI319" s="83"/>
      <c r="AJ319" s="85">
        <f>S319*K319/1000</f>
        <v>143111.86983</v>
      </c>
      <c r="AK319" s="85"/>
      <c r="AL319" s="85">
        <f>S319*L319/1000</f>
        <v>0</v>
      </c>
      <c r="AM319" s="85"/>
    </row>
    <row r="320" ht="15" customHeight="1">
      <c r="A320" t="s" s="75">
        <v>374</v>
      </c>
      <c r="B320" s="76"/>
      <c r="C320" s="77">
        <v>98173131</v>
      </c>
      <c r="D320" s="78">
        <v>0</v>
      </c>
      <c r="E320" s="77">
        <f>IF(W320=0,C320,0)</f>
        <v>98173131</v>
      </c>
      <c r="F320" s="77">
        <f>IF(W320=1,C320,0)</f>
        <v>0</v>
      </c>
      <c r="G320" s="78">
        <v>2798539</v>
      </c>
      <c r="H320" s="78">
        <v>286100</v>
      </c>
      <c r="I320" s="78">
        <v>2838997</v>
      </c>
      <c r="J320" s="78">
        <f>G320+H320+I320</f>
        <v>5923636</v>
      </c>
      <c r="K320" s="78">
        <f>IF(W320=0,J320,0)</f>
        <v>5923636</v>
      </c>
      <c r="L320" s="77">
        <f>IF(W320=1,J320,0)</f>
        <v>0</v>
      </c>
      <c r="M320" s="78">
        <v>104096767</v>
      </c>
      <c r="N320" s="50">
        <f>J320/M320</f>
        <v>0.0569050910101752</v>
      </c>
      <c r="O320" s="79">
        <v>94.3095</v>
      </c>
      <c r="P320" s="79">
        <v>5.6905</v>
      </c>
      <c r="Q320" s="80"/>
      <c r="R320" s="81">
        <v>15.21</v>
      </c>
      <c r="S320" s="81">
        <v>15.21</v>
      </c>
      <c r="T320" s="81">
        <v>15.21</v>
      </c>
      <c r="U320" s="81">
        <v>15.21</v>
      </c>
      <c r="V320" s="82">
        <f>S320*N320+R320*(1-N320)</f>
        <v>15.21</v>
      </c>
      <c r="W320" s="83">
        <f>IF(R320=S320,0,1)</f>
        <v>0</v>
      </c>
      <c r="X320" s="84">
        <f>IF(R320&lt;14.76,C320,0)</f>
        <v>0</v>
      </c>
      <c r="Y320" s="84">
        <f>IF(S320&lt;14.67,J320,0)</f>
        <v>0</v>
      </c>
      <c r="Z320" s="83"/>
      <c r="AA320" s="85">
        <f>R320*C320/1000</f>
        <v>1493213.32251</v>
      </c>
      <c r="AB320" s="83"/>
      <c r="AC320" s="85">
        <f>S320*J320/1000</f>
        <v>90098.50356</v>
      </c>
      <c r="AD320" s="83"/>
      <c r="AE320" s="86">
        <f>E320*R320/1000</f>
        <v>1493213.32251</v>
      </c>
      <c r="AF320" s="83"/>
      <c r="AG320" s="83">
        <f>F320*R320/1000</f>
        <v>0</v>
      </c>
      <c r="AH320" s="83"/>
      <c r="AI320" s="83"/>
      <c r="AJ320" s="85">
        <f>S320*K320/1000</f>
        <v>90098.50356</v>
      </c>
      <c r="AK320" s="85"/>
      <c r="AL320" s="85">
        <f>S320*L320/1000</f>
        <v>0</v>
      </c>
      <c r="AM320" s="85"/>
    </row>
    <row r="321" ht="15" customHeight="1">
      <c r="A321" t="s" s="75">
        <v>375</v>
      </c>
      <c r="B321" s="76"/>
      <c r="C321" s="77">
        <v>8100534759</v>
      </c>
      <c r="D321" s="78">
        <v>0</v>
      </c>
      <c r="E321" s="77">
        <f>IF(W321=0,C321,0)</f>
        <v>0</v>
      </c>
      <c r="F321" s="77">
        <f>IF(W321=1,C321,0)</f>
        <v>8100534759</v>
      </c>
      <c r="G321" s="78">
        <v>1099728370</v>
      </c>
      <c r="H321" s="78">
        <v>1464436550</v>
      </c>
      <c r="I321" s="78">
        <v>286186179</v>
      </c>
      <c r="J321" s="78">
        <f>G321+H321+I321</f>
        <v>2850351099</v>
      </c>
      <c r="K321" s="78">
        <f>IF(W321=0,J321,0)</f>
        <v>0</v>
      </c>
      <c r="L321" s="77">
        <f>IF(W321=1,J321,0)</f>
        <v>2850351099</v>
      </c>
      <c r="M321" s="78">
        <v>10950885858</v>
      </c>
      <c r="N321" s="50">
        <f>J321/M321</f>
        <v>0.260284979312219</v>
      </c>
      <c r="O321" s="79">
        <v>73.97150000000001</v>
      </c>
      <c r="P321" s="79">
        <v>26.0285</v>
      </c>
      <c r="Q321" s="80"/>
      <c r="R321" s="81">
        <v>13.58</v>
      </c>
      <c r="S321" s="81">
        <v>19.73</v>
      </c>
      <c r="T321" s="81">
        <v>19.73</v>
      </c>
      <c r="U321" s="81">
        <v>19.73</v>
      </c>
      <c r="V321" s="82">
        <f>S321*N321+R321*(1-N321)</f>
        <v>15.1807526227701</v>
      </c>
      <c r="W321" s="83">
        <f>IF(R321=S321,0,1)</f>
        <v>1</v>
      </c>
      <c r="X321" s="84">
        <f>IF(R321&lt;14.76,C321,0)</f>
        <v>8100534759</v>
      </c>
      <c r="Y321" s="84">
        <f>IF(S321&lt;14.67,J321,0)</f>
        <v>0</v>
      </c>
      <c r="Z321" s="83"/>
      <c r="AA321" s="85">
        <f>R321*C321/1000</f>
        <v>110005262.02722</v>
      </c>
      <c r="AB321" s="83"/>
      <c r="AC321" s="85">
        <f>S321*J321/1000</f>
        <v>56237427.18327</v>
      </c>
      <c r="AD321" s="83"/>
      <c r="AE321" s="86">
        <f>E321*R321/1000</f>
        <v>0</v>
      </c>
      <c r="AF321" s="83"/>
      <c r="AG321" s="83">
        <f>F321*R321/1000</f>
        <v>110005262.02722</v>
      </c>
      <c r="AH321" s="83"/>
      <c r="AI321" s="83"/>
      <c r="AJ321" s="85">
        <f>S321*K321/1000</f>
        <v>0</v>
      </c>
      <c r="AK321" s="85"/>
      <c r="AL321" s="85">
        <f>S321*L321/1000</f>
        <v>56237427.18327</v>
      </c>
      <c r="AM321" s="85"/>
    </row>
    <row r="322" ht="15" customHeight="1">
      <c r="A322" t="s" s="75">
        <v>376</v>
      </c>
      <c r="B322" s="76"/>
      <c r="C322" s="77">
        <v>4606059010</v>
      </c>
      <c r="D322" s="78">
        <v>0</v>
      </c>
      <c r="E322" s="77">
        <f>IF(W322=0,C322,0)</f>
        <v>4606059010</v>
      </c>
      <c r="F322" s="77">
        <f>IF(W322=1,C322,0)</f>
        <v>0</v>
      </c>
      <c r="G322" s="78">
        <v>144149490</v>
      </c>
      <c r="H322" s="78">
        <v>4892800</v>
      </c>
      <c r="I322" s="78">
        <v>62509100</v>
      </c>
      <c r="J322" s="78">
        <f>G322+H322+I322</f>
        <v>211551390</v>
      </c>
      <c r="K322" s="78">
        <f>IF(W322=0,J322,0)</f>
        <v>211551390</v>
      </c>
      <c r="L322" s="77">
        <f>IF(W322=1,J322,0)</f>
        <v>0</v>
      </c>
      <c r="M322" s="78">
        <v>4817610400</v>
      </c>
      <c r="N322" s="50">
        <f>J322/M322</f>
        <v>0.0439121000735136</v>
      </c>
      <c r="O322" s="79">
        <v>95.6088</v>
      </c>
      <c r="P322" s="79">
        <v>4.3912</v>
      </c>
      <c r="Q322" s="80"/>
      <c r="R322" s="81">
        <v>16.65</v>
      </c>
      <c r="S322" s="81">
        <v>16.65</v>
      </c>
      <c r="T322" s="81">
        <v>16.65</v>
      </c>
      <c r="U322" s="81">
        <v>16.65</v>
      </c>
      <c r="V322" s="82">
        <f>S322*N322+R322*(1-N322)</f>
        <v>16.65</v>
      </c>
      <c r="W322" s="83">
        <f>IF(R322=S322,0,1)</f>
        <v>0</v>
      </c>
      <c r="X322" s="84">
        <f>IF(R322&lt;14.76,C322,0)</f>
        <v>0</v>
      </c>
      <c r="Y322" s="84">
        <f>IF(S322&lt;14.67,J322,0)</f>
        <v>0</v>
      </c>
      <c r="Z322" s="83"/>
      <c r="AA322" s="85">
        <f>R322*C322/1000</f>
        <v>76690882.5165</v>
      </c>
      <c r="AB322" s="83"/>
      <c r="AC322" s="85">
        <f>S322*J322/1000</f>
        <v>3522330.6435</v>
      </c>
      <c r="AD322" s="83"/>
      <c r="AE322" s="86">
        <f>E322*R322/1000</f>
        <v>76690882.5165</v>
      </c>
      <c r="AF322" s="83"/>
      <c r="AG322" s="83">
        <f>F322*R322/1000</f>
        <v>0</v>
      </c>
      <c r="AH322" s="83"/>
      <c r="AI322" s="83"/>
      <c r="AJ322" s="85">
        <f>S322*K322/1000</f>
        <v>3522330.6435</v>
      </c>
      <c r="AK322" s="85"/>
      <c r="AL322" s="85">
        <f>S322*L322/1000</f>
        <v>0</v>
      </c>
      <c r="AM322" s="85"/>
    </row>
    <row r="323" ht="15" customHeight="1">
      <c r="A323" t="s" s="75">
        <v>377</v>
      </c>
      <c r="B323" s="76"/>
      <c r="C323" s="77">
        <v>1946448714</v>
      </c>
      <c r="D323" s="78">
        <v>0</v>
      </c>
      <c r="E323" s="77">
        <f>IF(W323=0,C323,0)</f>
        <v>1946448714</v>
      </c>
      <c r="F323" s="77">
        <f>IF(W323=1,C323,0)</f>
        <v>0</v>
      </c>
      <c r="G323" s="78">
        <v>243289721</v>
      </c>
      <c r="H323" s="78">
        <v>36203065</v>
      </c>
      <c r="I323" s="78">
        <v>59678390</v>
      </c>
      <c r="J323" s="78">
        <f>G323+H323+I323</f>
        <v>339171176</v>
      </c>
      <c r="K323" s="78">
        <f>IF(W323=0,J323,0)</f>
        <v>339171176</v>
      </c>
      <c r="L323" s="77">
        <f>IF(W323=1,J323,0)</f>
        <v>0</v>
      </c>
      <c r="M323" s="78">
        <v>2285619890</v>
      </c>
      <c r="N323" s="50">
        <f>J323/M323</f>
        <v>0.14839351787405</v>
      </c>
      <c r="O323" s="79">
        <v>85.1606</v>
      </c>
      <c r="P323" s="79">
        <v>14.8394</v>
      </c>
      <c r="Q323" s="80"/>
      <c r="R323" s="81">
        <v>12.5</v>
      </c>
      <c r="S323" s="81">
        <v>12.5</v>
      </c>
      <c r="T323" s="81">
        <v>12.5</v>
      </c>
      <c r="U323" s="81">
        <v>12.5</v>
      </c>
      <c r="V323" s="82">
        <f>S323*N323+R323*(1-N323)</f>
        <v>12.5</v>
      </c>
      <c r="W323" s="83">
        <f>IF(R323=S323,0,1)</f>
        <v>0</v>
      </c>
      <c r="X323" s="84">
        <f>IF(R323&lt;14.76,C323,0)</f>
        <v>1946448714</v>
      </c>
      <c r="Y323" s="84">
        <f>IF(S323&lt;14.67,J323,0)</f>
        <v>339171176</v>
      </c>
      <c r="Z323" s="83"/>
      <c r="AA323" s="85">
        <f>R323*C323/1000</f>
        <v>24330608.925</v>
      </c>
      <c r="AB323" s="83"/>
      <c r="AC323" s="85">
        <f>S323*J323/1000</f>
        <v>4239639.7</v>
      </c>
      <c r="AD323" s="83"/>
      <c r="AE323" s="86">
        <f>E323*R323/1000</f>
        <v>24330608.925</v>
      </c>
      <c r="AF323" s="83"/>
      <c r="AG323" s="83">
        <f>F323*R323/1000</f>
        <v>0</v>
      </c>
      <c r="AH323" s="83"/>
      <c r="AI323" s="83"/>
      <c r="AJ323" s="85">
        <f>S323*K323/1000</f>
        <v>4239639.7</v>
      </c>
      <c r="AK323" s="85"/>
      <c r="AL323" s="85">
        <f>S323*L323/1000</f>
        <v>0</v>
      </c>
      <c r="AM323" s="85"/>
    </row>
    <row r="324" ht="15" customHeight="1">
      <c r="A324" t="s" s="75">
        <v>378</v>
      </c>
      <c r="B324" s="76"/>
      <c r="C324" s="77">
        <v>12824125000</v>
      </c>
      <c r="D324" s="78">
        <v>0</v>
      </c>
      <c r="E324" s="77">
        <f>IF(W324=0,C324,0)</f>
        <v>12824125000</v>
      </c>
      <c r="F324" s="77">
        <f>IF(W324=1,C324,0)</f>
        <v>0</v>
      </c>
      <c r="G324" s="78">
        <v>1700429000</v>
      </c>
      <c r="H324" s="78">
        <v>7358000</v>
      </c>
      <c r="I324" s="78">
        <v>152211900</v>
      </c>
      <c r="J324" s="78">
        <f>G324+H324+I324</f>
        <v>1859998900</v>
      </c>
      <c r="K324" s="78">
        <f>IF(W324=0,J324,0)</f>
        <v>1859998900</v>
      </c>
      <c r="L324" s="77">
        <f>IF(W324=1,J324,0)</f>
        <v>0</v>
      </c>
      <c r="M324" s="78">
        <v>14684123900</v>
      </c>
      <c r="N324" s="50">
        <f>J324/M324</f>
        <v>0.126667339002772</v>
      </c>
      <c r="O324" s="79">
        <v>87.33329999999999</v>
      </c>
      <c r="P324" s="79">
        <v>12.6667</v>
      </c>
      <c r="Q324" s="80"/>
      <c r="R324" s="81">
        <v>11.45</v>
      </c>
      <c r="S324" s="81">
        <v>11.45</v>
      </c>
      <c r="T324" s="81">
        <v>11.45</v>
      </c>
      <c r="U324" s="81">
        <v>11.45</v>
      </c>
      <c r="V324" s="82">
        <f>S324*N324+R324*(1-N324)</f>
        <v>11.45</v>
      </c>
      <c r="W324" s="83">
        <f>IF(R324=S324,0,1)</f>
        <v>0</v>
      </c>
      <c r="X324" s="84">
        <f>IF(R324&lt;14.76,C324,0)</f>
        <v>12824125000</v>
      </c>
      <c r="Y324" s="84">
        <f>IF(S324&lt;14.67,J324,0)</f>
        <v>1859998900</v>
      </c>
      <c r="Z324" s="83"/>
      <c r="AA324" s="85">
        <f>R324*C324/1000</f>
        <v>146836231.25</v>
      </c>
      <c r="AB324" s="83"/>
      <c r="AC324" s="85">
        <f>S324*J324/1000</f>
        <v>21296987.405</v>
      </c>
      <c r="AD324" s="83"/>
      <c r="AE324" s="86">
        <f>E324*R324/1000</f>
        <v>146836231.25</v>
      </c>
      <c r="AF324" s="83"/>
      <c r="AG324" s="83">
        <f>F324*R324/1000</f>
        <v>0</v>
      </c>
      <c r="AH324" s="83"/>
      <c r="AI324" s="83"/>
      <c r="AJ324" s="85">
        <f>S324*K324/1000</f>
        <v>21296987.405</v>
      </c>
      <c r="AK324" s="85"/>
      <c r="AL324" s="85">
        <f>S324*L324/1000</f>
        <v>0</v>
      </c>
      <c r="AM324" s="85"/>
    </row>
    <row r="325" ht="15" customHeight="1">
      <c r="A325" t="s" s="75">
        <v>379</v>
      </c>
      <c r="B325" s="76"/>
      <c r="C325" s="77">
        <v>3373084601</v>
      </c>
      <c r="D325" s="78">
        <v>0</v>
      </c>
      <c r="E325" s="77">
        <f>IF(W325=0,C325,0)</f>
        <v>0</v>
      </c>
      <c r="F325" s="77">
        <f>IF(W325=1,C325,0)</f>
        <v>3373084601</v>
      </c>
      <c r="G325" s="78">
        <v>96369329</v>
      </c>
      <c r="H325" s="78">
        <v>1208700</v>
      </c>
      <c r="I325" s="78">
        <v>46567520</v>
      </c>
      <c r="J325" s="78">
        <f>G325+H325+I325</f>
        <v>144145549</v>
      </c>
      <c r="K325" s="78">
        <f>IF(W325=0,J325,0)</f>
        <v>0</v>
      </c>
      <c r="L325" s="77">
        <f>IF(W325=1,J325,0)</f>
        <v>144145549</v>
      </c>
      <c r="M325" s="78">
        <v>3517230150</v>
      </c>
      <c r="N325" s="50">
        <f>J325/M325</f>
        <v>0.0409826888922808</v>
      </c>
      <c r="O325" s="79">
        <v>95.90170000000001</v>
      </c>
      <c r="P325" s="79">
        <v>4.0983</v>
      </c>
      <c r="Q325" s="80"/>
      <c r="R325" s="81">
        <v>6.96</v>
      </c>
      <c r="S325" s="81">
        <v>6.65</v>
      </c>
      <c r="T325" s="81">
        <v>6.65</v>
      </c>
      <c r="U325" s="81">
        <v>6.65</v>
      </c>
      <c r="V325" s="82">
        <f>S325*N325+R325*(1-N325)</f>
        <v>6.94729536644339</v>
      </c>
      <c r="W325" s="83">
        <f>IF(R325=S325,0,1)</f>
        <v>1</v>
      </c>
      <c r="X325" s="84">
        <f>IF(R325&lt;14.76,C325,0)</f>
        <v>3373084601</v>
      </c>
      <c r="Y325" s="84">
        <f>IF(S325&lt;14.67,J325,0)</f>
        <v>144145549</v>
      </c>
      <c r="Z325" s="83"/>
      <c r="AA325" s="85">
        <f>R325*C325/1000</f>
        <v>23476668.82296</v>
      </c>
      <c r="AB325" s="83"/>
      <c r="AC325" s="85">
        <f>S325*J325/1000</f>
        <v>958567.90085</v>
      </c>
      <c r="AD325" s="83"/>
      <c r="AE325" s="86">
        <f>E325*R325/1000</f>
        <v>0</v>
      </c>
      <c r="AF325" s="83"/>
      <c r="AG325" s="83">
        <f>F325*R325/1000</f>
        <v>23476668.82296</v>
      </c>
      <c r="AH325" s="83"/>
      <c r="AI325" s="83"/>
      <c r="AJ325" s="85">
        <f>S325*K325/1000</f>
        <v>0</v>
      </c>
      <c r="AK325" s="85"/>
      <c r="AL325" s="85">
        <f>S325*L325/1000</f>
        <v>958567.90085</v>
      </c>
      <c r="AM325" s="85"/>
    </row>
    <row r="326" ht="15" customHeight="1">
      <c r="A326" t="s" s="75">
        <v>380</v>
      </c>
      <c r="B326" s="76"/>
      <c r="C326" s="77">
        <v>102218350</v>
      </c>
      <c r="D326" s="78">
        <v>0</v>
      </c>
      <c r="E326" s="77">
        <f>IF(W326=0,C326,0)</f>
        <v>102218350</v>
      </c>
      <c r="F326" s="77">
        <f>IF(W326=1,C326,0)</f>
        <v>0</v>
      </c>
      <c r="G326" s="78">
        <v>4176607</v>
      </c>
      <c r="H326" s="78">
        <v>1102800</v>
      </c>
      <c r="I326" s="78">
        <v>17597959</v>
      </c>
      <c r="J326" s="78">
        <f>G326+H326+I326</f>
        <v>22877366</v>
      </c>
      <c r="K326" s="78">
        <f>IF(W326=0,J326,0)</f>
        <v>22877366</v>
      </c>
      <c r="L326" s="77">
        <f>IF(W326=1,J326,0)</f>
        <v>0</v>
      </c>
      <c r="M326" s="78">
        <v>125095716</v>
      </c>
      <c r="N326" s="50">
        <f>J326/M326</f>
        <v>0.182878892511395</v>
      </c>
      <c r="O326" s="79">
        <v>81.71210000000001</v>
      </c>
      <c r="P326" s="79">
        <v>18.2879</v>
      </c>
      <c r="Q326" s="80"/>
      <c r="R326" s="81">
        <v>21.41</v>
      </c>
      <c r="S326" s="81">
        <v>21.41</v>
      </c>
      <c r="T326" s="81">
        <v>21.41</v>
      </c>
      <c r="U326" s="81">
        <v>21.41</v>
      </c>
      <c r="V326" s="82">
        <f>S326*N326+R326*(1-N326)</f>
        <v>21.41</v>
      </c>
      <c r="W326" s="83">
        <f>IF(R326=S326,0,1)</f>
        <v>0</v>
      </c>
      <c r="X326" s="84">
        <f>IF(R326&lt;14.76,C326,0)</f>
        <v>0</v>
      </c>
      <c r="Y326" s="84">
        <f>IF(S326&lt;14.67,J326,0)</f>
        <v>0</v>
      </c>
      <c r="Z326" s="83"/>
      <c r="AA326" s="85">
        <f>R326*C326/1000</f>
        <v>2188494.8735</v>
      </c>
      <c r="AB326" s="83"/>
      <c r="AC326" s="85">
        <f>S326*J326/1000</f>
        <v>489804.40606</v>
      </c>
      <c r="AD326" s="83"/>
      <c r="AE326" s="86">
        <f>E326*R326/1000</f>
        <v>2188494.8735</v>
      </c>
      <c r="AF326" s="83"/>
      <c r="AG326" s="83">
        <f>F326*R326/1000</f>
        <v>0</v>
      </c>
      <c r="AH326" s="83"/>
      <c r="AI326" s="83"/>
      <c r="AJ326" s="85">
        <f>S326*K326/1000</f>
        <v>489804.40606</v>
      </c>
      <c r="AK326" s="85"/>
      <c r="AL326" s="85">
        <f>S326*L326/1000</f>
        <v>0</v>
      </c>
      <c r="AM326" s="85"/>
    </row>
    <row r="327" ht="15" customHeight="1">
      <c r="A327" t="s" s="75">
        <v>381</v>
      </c>
      <c r="B327" s="76"/>
      <c r="C327" s="77">
        <v>1117971972</v>
      </c>
      <c r="D327" s="78">
        <v>0</v>
      </c>
      <c r="E327" s="77">
        <f>IF(W327=0,C327,0)</f>
        <v>1117971972</v>
      </c>
      <c r="F327" s="77">
        <f>IF(W327=1,C327,0)</f>
        <v>0</v>
      </c>
      <c r="G327" s="78">
        <v>11097474</v>
      </c>
      <c r="H327" s="78">
        <v>1472000</v>
      </c>
      <c r="I327" s="78">
        <v>9752698</v>
      </c>
      <c r="J327" s="78">
        <f>G327+H327+I327</f>
        <v>22322172</v>
      </c>
      <c r="K327" s="78">
        <f>IF(W327=0,J327,0)</f>
        <v>22322172</v>
      </c>
      <c r="L327" s="77">
        <f>IF(W327=1,J327,0)</f>
        <v>0</v>
      </c>
      <c r="M327" s="78">
        <v>1140294144</v>
      </c>
      <c r="N327" s="50">
        <f>J327/M327</f>
        <v>0.0195758016626278</v>
      </c>
      <c r="O327" s="79">
        <v>98.0424</v>
      </c>
      <c r="P327" s="79">
        <v>1.9576</v>
      </c>
      <c r="Q327" s="80"/>
      <c r="R327" s="81">
        <v>17.35</v>
      </c>
      <c r="S327" s="81">
        <v>17.35</v>
      </c>
      <c r="T327" s="81">
        <v>17.35</v>
      </c>
      <c r="U327" s="81">
        <v>17.35</v>
      </c>
      <c r="V327" s="82">
        <f>S327*N327+R327*(1-N327)</f>
        <v>17.35</v>
      </c>
      <c r="W327" s="83">
        <f>IF(R327=S327,0,1)</f>
        <v>0</v>
      </c>
      <c r="X327" s="84">
        <f>IF(R327&lt;14.76,C327,0)</f>
        <v>0</v>
      </c>
      <c r="Y327" s="84">
        <f>IF(S327&lt;14.67,J327,0)</f>
        <v>0</v>
      </c>
      <c r="Z327" s="83"/>
      <c r="AA327" s="85">
        <f>R327*C327/1000</f>
        <v>19396813.7142</v>
      </c>
      <c r="AB327" s="83"/>
      <c r="AC327" s="85">
        <f>S327*J327/1000</f>
        <v>387289.6842</v>
      </c>
      <c r="AD327" s="83"/>
      <c r="AE327" s="86">
        <f>E327*R327/1000</f>
        <v>19396813.7142</v>
      </c>
      <c r="AF327" s="83"/>
      <c r="AG327" s="83">
        <f>F327*R327/1000</f>
        <v>0</v>
      </c>
      <c r="AH327" s="83"/>
      <c r="AI327" s="83"/>
      <c r="AJ327" s="85">
        <f>S327*K327/1000</f>
        <v>387289.6842</v>
      </c>
      <c r="AK327" s="85"/>
      <c r="AL327" s="85">
        <f>S327*L327/1000</f>
        <v>0</v>
      </c>
      <c r="AM327" s="85"/>
    </row>
    <row r="328" ht="15" customHeight="1">
      <c r="A328" t="s" s="75">
        <v>382</v>
      </c>
      <c r="B328" s="76"/>
      <c r="C328" s="77">
        <v>1114250345</v>
      </c>
      <c r="D328" s="78">
        <v>0</v>
      </c>
      <c r="E328" s="77">
        <f>IF(W328=0,C328,0)</f>
        <v>1114250345</v>
      </c>
      <c r="F328" s="77">
        <f>IF(W328=1,C328,0)</f>
        <v>0</v>
      </c>
      <c r="G328" s="78">
        <v>72565454</v>
      </c>
      <c r="H328" s="78">
        <v>60950500</v>
      </c>
      <c r="I328" s="78">
        <v>86789118</v>
      </c>
      <c r="J328" s="78">
        <f>G328+H328+I328</f>
        <v>220305072</v>
      </c>
      <c r="K328" s="78">
        <f>IF(W328=0,J328,0)</f>
        <v>220305072</v>
      </c>
      <c r="L328" s="77">
        <f>IF(W328=1,J328,0)</f>
        <v>0</v>
      </c>
      <c r="M328" s="78">
        <v>1334555417</v>
      </c>
      <c r="N328" s="50">
        <f>J328/M328</f>
        <v>0.165077500112534</v>
      </c>
      <c r="O328" s="79">
        <v>83.4922</v>
      </c>
      <c r="P328" s="79">
        <v>16.5078</v>
      </c>
      <c r="Q328" s="80"/>
      <c r="R328" s="81">
        <v>15.58</v>
      </c>
      <c r="S328" s="81">
        <v>15.58</v>
      </c>
      <c r="T328" s="81">
        <v>15.58</v>
      </c>
      <c r="U328" s="81">
        <v>15.58</v>
      </c>
      <c r="V328" s="82">
        <f>S328*N328+R328*(1-N328)</f>
        <v>15.58</v>
      </c>
      <c r="W328" s="83">
        <f>IF(R328=S328,0,1)</f>
        <v>0</v>
      </c>
      <c r="X328" s="84">
        <f>IF(R328&lt;14.76,C328,0)</f>
        <v>0</v>
      </c>
      <c r="Y328" s="84">
        <f>IF(S328&lt;14.67,J328,0)</f>
        <v>0</v>
      </c>
      <c r="Z328" s="83"/>
      <c r="AA328" s="85">
        <f>R328*C328/1000</f>
        <v>17360020.3751</v>
      </c>
      <c r="AB328" s="83"/>
      <c r="AC328" s="85">
        <f>S328*J328/1000</f>
        <v>3432353.02176</v>
      </c>
      <c r="AD328" s="83"/>
      <c r="AE328" s="86">
        <f>E328*R328/1000</f>
        <v>17360020.3751</v>
      </c>
      <c r="AF328" s="83"/>
      <c r="AG328" s="83">
        <f>F328*R328/1000</f>
        <v>0</v>
      </c>
      <c r="AH328" s="83"/>
      <c r="AI328" s="83"/>
      <c r="AJ328" s="85">
        <f>S328*K328/1000</f>
        <v>3432353.02176</v>
      </c>
      <c r="AK328" s="85"/>
      <c r="AL328" s="85">
        <f>S328*L328/1000</f>
        <v>0</v>
      </c>
      <c r="AM328" s="85"/>
    </row>
    <row r="329" ht="15" customHeight="1">
      <c r="A329" t="s" s="75">
        <v>383</v>
      </c>
      <c r="B329" s="76"/>
      <c r="C329" s="77">
        <v>1059244961</v>
      </c>
      <c r="D329" s="78">
        <v>0</v>
      </c>
      <c r="E329" s="77">
        <f>IF(W329=0,C329,0)</f>
        <v>0</v>
      </c>
      <c r="F329" s="77">
        <f>IF(W329=1,C329,0)</f>
        <v>1059244961</v>
      </c>
      <c r="G329" s="78">
        <v>203790466</v>
      </c>
      <c r="H329" s="78">
        <v>181017740</v>
      </c>
      <c r="I329" s="78">
        <v>51669392</v>
      </c>
      <c r="J329" s="78">
        <f>G329+H329+I329</f>
        <v>436477598</v>
      </c>
      <c r="K329" s="78">
        <f>IF(W329=0,J329,0)</f>
        <v>0</v>
      </c>
      <c r="L329" s="77">
        <f>IF(W329=1,J329,0)</f>
        <v>436477598</v>
      </c>
      <c r="M329" s="78">
        <v>1495722559</v>
      </c>
      <c r="N329" s="50">
        <f>J329/M329</f>
        <v>0.291817219292204</v>
      </c>
      <c r="O329" s="79">
        <v>70.81829999999999</v>
      </c>
      <c r="P329" s="79">
        <v>29.1817</v>
      </c>
      <c r="Q329" s="80"/>
      <c r="R329" s="81">
        <v>15.37</v>
      </c>
      <c r="S329" s="81">
        <v>27.69</v>
      </c>
      <c r="T329" s="81">
        <v>27.69</v>
      </c>
      <c r="U329" s="81">
        <v>27.69</v>
      </c>
      <c r="V329" s="82">
        <f>S329*N329+R329*(1-N329)</f>
        <v>18.965188141680</v>
      </c>
      <c r="W329" s="83">
        <f>IF(R329=S329,0,1)</f>
        <v>1</v>
      </c>
      <c r="X329" s="84">
        <f>IF(R329&lt;14.76,C329,0)</f>
        <v>0</v>
      </c>
      <c r="Y329" s="84">
        <f>IF(S329&lt;14.67,J329,0)</f>
        <v>0</v>
      </c>
      <c r="Z329" s="83"/>
      <c r="AA329" s="85">
        <f>R329*C329/1000</f>
        <v>16280595.05057</v>
      </c>
      <c r="AB329" s="83"/>
      <c r="AC329" s="85">
        <f>S329*J329/1000</f>
        <v>12086064.68862</v>
      </c>
      <c r="AD329" s="83"/>
      <c r="AE329" s="86">
        <f>E329*R329/1000</f>
        <v>0</v>
      </c>
      <c r="AF329" s="83"/>
      <c r="AG329" s="83">
        <f>F329*R329/1000</f>
        <v>16280595.05057</v>
      </c>
      <c r="AH329" s="83"/>
      <c r="AI329" s="83"/>
      <c r="AJ329" s="85">
        <f>S329*K329/1000</f>
        <v>0</v>
      </c>
      <c r="AK329" s="85"/>
      <c r="AL329" s="85">
        <f>S329*L329/1000</f>
        <v>12086064.68862</v>
      </c>
      <c r="AM329" s="85"/>
    </row>
    <row r="330" ht="15" customHeight="1">
      <c r="A330" t="s" s="75">
        <v>384</v>
      </c>
      <c r="B330" s="76"/>
      <c r="C330" s="77">
        <v>512800413</v>
      </c>
      <c r="D330" s="78">
        <v>0</v>
      </c>
      <c r="E330" s="77">
        <f>IF(W330=0,C330,0)</f>
        <v>512800413</v>
      </c>
      <c r="F330" s="77">
        <f>IF(W330=1,C330,0)</f>
        <v>0</v>
      </c>
      <c r="G330" s="78">
        <v>17594219</v>
      </c>
      <c r="H330" s="78">
        <v>10286820</v>
      </c>
      <c r="I330" s="78">
        <v>30225173</v>
      </c>
      <c r="J330" s="78">
        <f>G330+H330+I330</f>
        <v>58106212</v>
      </c>
      <c r="K330" s="78">
        <f>IF(W330=0,J330,0)</f>
        <v>58106212</v>
      </c>
      <c r="L330" s="77">
        <f>IF(W330=1,J330,0)</f>
        <v>0</v>
      </c>
      <c r="M330" s="78">
        <v>570906625</v>
      </c>
      <c r="N330" s="50">
        <f>J330/M330</f>
        <v>0.101778836425309</v>
      </c>
      <c r="O330" s="79">
        <v>89.82210000000001</v>
      </c>
      <c r="P330" s="79">
        <v>10.1779</v>
      </c>
      <c r="Q330" s="80"/>
      <c r="R330" s="81">
        <v>11.99</v>
      </c>
      <c r="S330" s="81">
        <v>11.99</v>
      </c>
      <c r="T330" s="81">
        <v>11.99</v>
      </c>
      <c r="U330" s="81">
        <v>11.99</v>
      </c>
      <c r="V330" s="82">
        <f>S330*N330+R330*(1-N330)</f>
        <v>11.99</v>
      </c>
      <c r="W330" s="83">
        <f>IF(R330=S330,0,1)</f>
        <v>0</v>
      </c>
      <c r="X330" s="84">
        <f>IF(R330&lt;14.76,C330,0)</f>
        <v>512800413</v>
      </c>
      <c r="Y330" s="84">
        <f>IF(S330&lt;14.67,J330,0)</f>
        <v>58106212</v>
      </c>
      <c r="Z330" s="83"/>
      <c r="AA330" s="85">
        <f>R330*C330/1000</f>
        <v>6148476.95187</v>
      </c>
      <c r="AB330" s="83"/>
      <c r="AC330" s="85">
        <f>S330*J330/1000</f>
        <v>696693.48188</v>
      </c>
      <c r="AD330" s="83"/>
      <c r="AE330" s="86">
        <f>E330*R330/1000</f>
        <v>6148476.95187</v>
      </c>
      <c r="AF330" s="83"/>
      <c r="AG330" s="83">
        <f>F330*R330/1000</f>
        <v>0</v>
      </c>
      <c r="AH330" s="83"/>
      <c r="AI330" s="83"/>
      <c r="AJ330" s="85">
        <f>S330*K330/1000</f>
        <v>696693.48188</v>
      </c>
      <c r="AK330" s="85"/>
      <c r="AL330" s="85">
        <f>S330*L330/1000</f>
        <v>0</v>
      </c>
      <c r="AM330" s="85"/>
    </row>
    <row r="331" ht="15" customHeight="1">
      <c r="A331" t="s" s="75">
        <v>385</v>
      </c>
      <c r="B331" s="76"/>
      <c r="C331" s="77">
        <v>1353610071</v>
      </c>
      <c r="D331" s="78">
        <v>0</v>
      </c>
      <c r="E331" s="77">
        <f>IF(W331=0,C331,0)</f>
        <v>1353610071</v>
      </c>
      <c r="F331" s="77">
        <f>IF(W331=1,C331,0)</f>
        <v>0</v>
      </c>
      <c r="G331" s="78">
        <v>11333470</v>
      </c>
      <c r="H331" s="78">
        <v>2837100</v>
      </c>
      <c r="I331" s="78">
        <v>22662650</v>
      </c>
      <c r="J331" s="78">
        <f>G331+H331+I331</f>
        <v>36833220</v>
      </c>
      <c r="K331" s="78">
        <f>IF(W331=0,J331,0)</f>
        <v>36833220</v>
      </c>
      <c r="L331" s="77">
        <f>IF(W331=1,J331,0)</f>
        <v>0</v>
      </c>
      <c r="M331" s="78">
        <v>1390443291</v>
      </c>
      <c r="N331" s="50">
        <f>J331/M331</f>
        <v>0.0264902712957892</v>
      </c>
      <c r="O331" s="79">
        <v>97.351</v>
      </c>
      <c r="P331" s="79">
        <v>2.649</v>
      </c>
      <c r="Q331" s="80"/>
      <c r="R331" s="81">
        <v>11.03</v>
      </c>
      <c r="S331" s="81">
        <v>11.03</v>
      </c>
      <c r="T331" s="81">
        <v>11.03</v>
      </c>
      <c r="U331" s="81">
        <v>11.03</v>
      </c>
      <c r="V331" s="82">
        <f>S331*N331+R331*(1-N331)</f>
        <v>11.03</v>
      </c>
      <c r="W331" s="83">
        <f>IF(R331=S331,0,1)</f>
        <v>0</v>
      </c>
      <c r="X331" s="84">
        <f>IF(R331&lt;14.76,C331,0)</f>
        <v>1353610071</v>
      </c>
      <c r="Y331" s="84">
        <f>IF(S331&lt;14.67,J331,0)</f>
        <v>36833220</v>
      </c>
      <c r="Z331" s="83"/>
      <c r="AA331" s="85">
        <f>R331*C331/1000</f>
        <v>14930319.08313</v>
      </c>
      <c r="AB331" s="83"/>
      <c r="AC331" s="85">
        <f>S331*J331/1000</f>
        <v>406270.4166</v>
      </c>
      <c r="AD331" s="83"/>
      <c r="AE331" s="86">
        <f>E331*R331/1000</f>
        <v>14930319.08313</v>
      </c>
      <c r="AF331" s="83"/>
      <c r="AG331" s="83">
        <f>F331*R331/1000</f>
        <v>0</v>
      </c>
      <c r="AH331" s="83"/>
      <c r="AI331" s="83"/>
      <c r="AJ331" s="85">
        <f>S331*K331/1000</f>
        <v>406270.4166</v>
      </c>
      <c r="AK331" s="85"/>
      <c r="AL331" s="85">
        <f>S331*L331/1000</f>
        <v>0</v>
      </c>
      <c r="AM331" s="85"/>
    </row>
    <row r="332" ht="15" customHeight="1">
      <c r="A332" t="s" s="75">
        <v>386</v>
      </c>
      <c r="B332" s="76"/>
      <c r="C332" s="77">
        <v>2431898824</v>
      </c>
      <c r="D332" s="78">
        <v>0</v>
      </c>
      <c r="E332" s="77">
        <f>IF(W332=0,C332,0)</f>
        <v>0</v>
      </c>
      <c r="F332" s="77">
        <f>IF(W332=1,C332,0)</f>
        <v>2431898824</v>
      </c>
      <c r="G332" s="78">
        <v>636831098</v>
      </c>
      <c r="H332" s="78">
        <v>116906800</v>
      </c>
      <c r="I332" s="78">
        <v>246714570</v>
      </c>
      <c r="J332" s="78">
        <f>G332+H332+I332</f>
        <v>1000452468</v>
      </c>
      <c r="K332" s="78">
        <f>IF(W332=0,J332,0)</f>
        <v>0</v>
      </c>
      <c r="L332" s="77">
        <f>IF(W332=1,J332,0)</f>
        <v>1000452468</v>
      </c>
      <c r="M332" s="78">
        <v>3432351292</v>
      </c>
      <c r="N332" s="50">
        <f>J332/M332</f>
        <v>0.291477294393443</v>
      </c>
      <c r="O332" s="79">
        <v>70.8523</v>
      </c>
      <c r="P332" s="79">
        <v>29.1477</v>
      </c>
      <c r="Q332" s="80"/>
      <c r="R332" s="81">
        <v>15.54</v>
      </c>
      <c r="S332" s="81">
        <v>30.58</v>
      </c>
      <c r="T332" s="81">
        <v>30.58</v>
      </c>
      <c r="U332" s="81">
        <v>30.58</v>
      </c>
      <c r="V332" s="82">
        <f>S332*N332+R332*(1-N332)</f>
        <v>19.9238185076774</v>
      </c>
      <c r="W332" s="83">
        <f>IF(R332=S332,0,1)</f>
        <v>1</v>
      </c>
      <c r="X332" s="84">
        <f>IF(R332&lt;14.76,C332,0)</f>
        <v>0</v>
      </c>
      <c r="Y332" s="84">
        <f>IF(S332&lt;14.67,J332,0)</f>
        <v>0</v>
      </c>
      <c r="Z332" s="83"/>
      <c r="AA332" s="85">
        <f>R332*C332/1000</f>
        <v>37791707.72496</v>
      </c>
      <c r="AB332" s="83"/>
      <c r="AC332" s="85">
        <f>S332*J332/1000</f>
        <v>30593836.47144</v>
      </c>
      <c r="AD332" s="83"/>
      <c r="AE332" s="86">
        <f>E332*R332/1000</f>
        <v>0</v>
      </c>
      <c r="AF332" s="83"/>
      <c r="AG332" s="83">
        <f>F332*R332/1000</f>
        <v>37791707.72496</v>
      </c>
      <c r="AH332" s="83"/>
      <c r="AI332" s="83"/>
      <c r="AJ332" s="85">
        <f>S332*K332/1000</f>
        <v>0</v>
      </c>
      <c r="AK332" s="85"/>
      <c r="AL332" s="85">
        <f>S332*L332/1000</f>
        <v>30593836.47144</v>
      </c>
      <c r="AM332" s="85"/>
    </row>
    <row r="333" ht="15" customHeight="1">
      <c r="A333" t="s" s="75">
        <v>387</v>
      </c>
      <c r="B333" s="76"/>
      <c r="C333" s="77">
        <v>498639456</v>
      </c>
      <c r="D333" s="78">
        <v>0</v>
      </c>
      <c r="E333" s="77">
        <f>IF(W333=0,C333,0)</f>
        <v>498639456</v>
      </c>
      <c r="F333" s="77">
        <f>IF(W333=1,C333,0)</f>
        <v>0</v>
      </c>
      <c r="G333" s="78">
        <v>16057263</v>
      </c>
      <c r="H333" s="78">
        <v>2700900</v>
      </c>
      <c r="I333" s="78">
        <v>15171990</v>
      </c>
      <c r="J333" s="78">
        <f>G333+H333+I333</f>
        <v>33930153</v>
      </c>
      <c r="K333" s="78">
        <f>IF(W333=0,J333,0)</f>
        <v>33930153</v>
      </c>
      <c r="L333" s="77">
        <f>IF(W333=1,J333,0)</f>
        <v>0</v>
      </c>
      <c r="M333" s="78">
        <v>532569609</v>
      </c>
      <c r="N333" s="50">
        <f>J333/M333</f>
        <v>0.06371026890496111</v>
      </c>
      <c r="O333" s="79">
        <v>93.629</v>
      </c>
      <c r="P333" s="79">
        <v>6.371</v>
      </c>
      <c r="Q333" s="80"/>
      <c r="R333" s="81">
        <v>10.31</v>
      </c>
      <c r="S333" s="81">
        <v>10.31</v>
      </c>
      <c r="T333" s="81">
        <v>10.31</v>
      </c>
      <c r="U333" s="81">
        <v>10.31</v>
      </c>
      <c r="V333" s="82">
        <f>S333*N333+R333*(1-N333)</f>
        <v>10.31</v>
      </c>
      <c r="W333" s="83">
        <f>IF(R333=S333,0,1)</f>
        <v>0</v>
      </c>
      <c r="X333" s="84">
        <f>IF(R333&lt;14.76,C333,0)</f>
        <v>498639456</v>
      </c>
      <c r="Y333" s="84">
        <f>IF(S333&lt;14.67,J333,0)</f>
        <v>33930153</v>
      </c>
      <c r="Z333" s="83"/>
      <c r="AA333" s="85">
        <f>R333*C333/1000</f>
        <v>5140972.79136</v>
      </c>
      <c r="AB333" s="83"/>
      <c r="AC333" s="85">
        <f>S333*J333/1000</f>
        <v>349819.87743</v>
      </c>
      <c r="AD333" s="83"/>
      <c r="AE333" s="86">
        <f>E333*R333/1000</f>
        <v>5140972.79136</v>
      </c>
      <c r="AF333" s="83"/>
      <c r="AG333" s="83">
        <f>F333*R333/1000</f>
        <v>0</v>
      </c>
      <c r="AH333" s="83"/>
      <c r="AI333" s="83"/>
      <c r="AJ333" s="85">
        <f>S333*K333/1000</f>
        <v>349819.87743</v>
      </c>
      <c r="AK333" s="85"/>
      <c r="AL333" s="85">
        <f>S333*L333/1000</f>
        <v>0</v>
      </c>
      <c r="AM333" s="85"/>
    </row>
    <row r="334" ht="15" customHeight="1">
      <c r="A334" t="s" s="75">
        <v>388</v>
      </c>
      <c r="B334" s="76"/>
      <c r="C334" s="77">
        <v>4174786283</v>
      </c>
      <c r="D334" s="78">
        <v>0</v>
      </c>
      <c r="E334" s="77">
        <f>IF(W334=0,C334,0)</f>
        <v>4174786283</v>
      </c>
      <c r="F334" s="77">
        <f>IF(W334=1,C334,0)</f>
        <v>0</v>
      </c>
      <c r="G334" s="78">
        <v>118009852</v>
      </c>
      <c r="H334" s="78">
        <v>16763135</v>
      </c>
      <c r="I334" s="78">
        <v>44899800</v>
      </c>
      <c r="J334" s="78">
        <f>G334+H334+I334</f>
        <v>179672787</v>
      </c>
      <c r="K334" s="78">
        <f>IF(W334=0,J334,0)</f>
        <v>179672787</v>
      </c>
      <c r="L334" s="77">
        <f>IF(W334=1,J334,0)</f>
        <v>0</v>
      </c>
      <c r="M334" s="78">
        <v>4354459070</v>
      </c>
      <c r="N334" s="50">
        <f>J334/M334</f>
        <v>0.0412617925927594</v>
      </c>
      <c r="O334" s="79">
        <v>95.8738</v>
      </c>
      <c r="P334" s="79">
        <v>4.1262</v>
      </c>
      <c r="Q334" s="80"/>
      <c r="R334" s="81">
        <v>4.36</v>
      </c>
      <c r="S334" s="81">
        <v>4.36</v>
      </c>
      <c r="T334" s="81">
        <v>4.36</v>
      </c>
      <c r="U334" s="81">
        <v>4.36</v>
      </c>
      <c r="V334" s="82">
        <f>S334*N334+R334*(1-N334)</f>
        <v>4.36</v>
      </c>
      <c r="W334" s="83">
        <f>IF(R334=S334,0,1)</f>
        <v>0</v>
      </c>
      <c r="X334" s="84">
        <f>IF(R334&lt;14.76,C334,0)</f>
        <v>4174786283</v>
      </c>
      <c r="Y334" s="84">
        <f>IF(S334&lt;14.67,J334,0)</f>
        <v>179672787</v>
      </c>
      <c r="Z334" s="83"/>
      <c r="AA334" s="85">
        <f>R334*C334/1000</f>
        <v>18202068.19388</v>
      </c>
      <c r="AB334" s="83"/>
      <c r="AC334" s="85">
        <f>S334*J334/1000</f>
        <v>783373.35132</v>
      </c>
      <c r="AD334" s="83"/>
      <c r="AE334" s="86">
        <f>E334*R334/1000</f>
        <v>18202068.19388</v>
      </c>
      <c r="AF334" s="83"/>
      <c r="AG334" s="83">
        <f>F334*R334/1000</f>
        <v>0</v>
      </c>
      <c r="AH334" s="83"/>
      <c r="AI334" s="83"/>
      <c r="AJ334" s="85">
        <f>S334*K334/1000</f>
        <v>783373.35132</v>
      </c>
      <c r="AK334" s="85"/>
      <c r="AL334" s="85">
        <f>S334*L334/1000</f>
        <v>0</v>
      </c>
      <c r="AM334" s="85"/>
    </row>
    <row r="335" ht="15" customHeight="1">
      <c r="A335" t="s" s="75">
        <v>389</v>
      </c>
      <c r="B335" s="76"/>
      <c r="C335" s="77">
        <v>3716718747</v>
      </c>
      <c r="D335" s="78">
        <v>0</v>
      </c>
      <c r="E335" s="77">
        <f>IF(W335=0,C335,0)</f>
        <v>3716718747</v>
      </c>
      <c r="F335" s="77">
        <f>IF(W335=1,C335,0)</f>
        <v>0</v>
      </c>
      <c r="G335" s="78">
        <v>609302530</v>
      </c>
      <c r="H335" s="78">
        <v>607057445</v>
      </c>
      <c r="I335" s="78">
        <v>349017769</v>
      </c>
      <c r="J335" s="78">
        <f>G335+H335+I335</f>
        <v>1565377744</v>
      </c>
      <c r="K335" s="78">
        <f>IF(W335=0,J335,0)</f>
        <v>1565377744</v>
      </c>
      <c r="L335" s="77">
        <f>IF(W335=1,J335,0)</f>
        <v>0</v>
      </c>
      <c r="M335" s="78">
        <v>5282096491</v>
      </c>
      <c r="N335" s="50">
        <f>J335/M335</f>
        <v>0.296355385909212</v>
      </c>
      <c r="O335" s="79">
        <v>70.36450000000001</v>
      </c>
      <c r="P335" s="79">
        <v>29.6355</v>
      </c>
      <c r="Q335" s="80"/>
      <c r="R335" s="81">
        <v>16.84</v>
      </c>
      <c r="S335" s="81">
        <v>16.84</v>
      </c>
      <c r="T335" s="81">
        <v>16.84</v>
      </c>
      <c r="U335" s="81">
        <v>16.84</v>
      </c>
      <c r="V335" s="82">
        <f>S335*N335+R335*(1-N335)</f>
        <v>16.84</v>
      </c>
      <c r="W335" s="83">
        <f>IF(R335=S335,0,1)</f>
        <v>0</v>
      </c>
      <c r="X335" s="84">
        <f>IF(R335&lt;14.76,C335,0)</f>
        <v>0</v>
      </c>
      <c r="Y335" s="84">
        <f>IF(S335&lt;14.67,J335,0)</f>
        <v>0</v>
      </c>
      <c r="Z335" s="83"/>
      <c r="AA335" s="85">
        <f>R335*C335/1000</f>
        <v>62589543.69948</v>
      </c>
      <c r="AB335" s="83"/>
      <c r="AC335" s="85">
        <f>S335*J335/1000</f>
        <v>26360961.20896</v>
      </c>
      <c r="AD335" s="83"/>
      <c r="AE335" s="86">
        <f>E335*R335/1000</f>
        <v>62589543.69948</v>
      </c>
      <c r="AF335" s="83"/>
      <c r="AG335" s="83">
        <f>F335*R335/1000</f>
        <v>0</v>
      </c>
      <c r="AH335" s="83"/>
      <c r="AI335" s="83"/>
      <c r="AJ335" s="85">
        <f>S335*K335/1000</f>
        <v>26360961.20896</v>
      </c>
      <c r="AK335" s="85"/>
      <c r="AL335" s="85">
        <f>S335*L335/1000</f>
        <v>0</v>
      </c>
      <c r="AM335" s="85"/>
    </row>
    <row r="336" ht="15" customHeight="1">
      <c r="A336" t="s" s="75">
        <v>390</v>
      </c>
      <c r="B336" s="76"/>
      <c r="C336" s="77">
        <v>3546292707</v>
      </c>
      <c r="D336" s="78">
        <v>0</v>
      </c>
      <c r="E336" s="77">
        <f>IF(W336=0,C336,0)</f>
        <v>0</v>
      </c>
      <c r="F336" s="77">
        <f>IF(W336=1,C336,0)</f>
        <v>3546292707</v>
      </c>
      <c r="G336" s="78">
        <v>387149878</v>
      </c>
      <c r="H336" s="78">
        <v>176367149</v>
      </c>
      <c r="I336" s="78">
        <v>176170382</v>
      </c>
      <c r="J336" s="78">
        <f>G336+H336+I336</f>
        <v>739687409</v>
      </c>
      <c r="K336" s="78">
        <f>IF(W336=0,J336,0)</f>
        <v>0</v>
      </c>
      <c r="L336" s="77">
        <f>IF(W336=1,J336,0)</f>
        <v>739687409</v>
      </c>
      <c r="M336" s="78">
        <v>4285980116</v>
      </c>
      <c r="N336" s="50">
        <f>J336/M336</f>
        <v>0.172583023947935</v>
      </c>
      <c r="O336" s="79">
        <v>82.74169999999999</v>
      </c>
      <c r="P336" s="79">
        <v>17.2583</v>
      </c>
      <c r="Q336" s="80"/>
      <c r="R336" s="81">
        <v>16.98</v>
      </c>
      <c r="S336" s="81">
        <v>33.52</v>
      </c>
      <c r="T336" s="81">
        <v>33.52</v>
      </c>
      <c r="U336" s="81">
        <v>33.52</v>
      </c>
      <c r="V336" s="82">
        <f>S336*N336+R336*(1-N336)</f>
        <v>19.8345232160988</v>
      </c>
      <c r="W336" s="83">
        <f>IF(R336=S336,0,1)</f>
        <v>1</v>
      </c>
      <c r="X336" s="84">
        <f>IF(R336&lt;14.76,C336,0)</f>
        <v>0</v>
      </c>
      <c r="Y336" s="84">
        <f>IF(S336&lt;14.67,J336,0)</f>
        <v>0</v>
      </c>
      <c r="Z336" s="83"/>
      <c r="AA336" s="85">
        <f>R336*C336/1000</f>
        <v>60216050.16486</v>
      </c>
      <c r="AB336" s="83"/>
      <c r="AC336" s="85">
        <f>S336*J336/1000</f>
        <v>24794321.94968</v>
      </c>
      <c r="AD336" s="83"/>
      <c r="AE336" s="86">
        <f>E336*R336/1000</f>
        <v>0</v>
      </c>
      <c r="AF336" s="83"/>
      <c r="AG336" s="83">
        <f>F336*R336/1000</f>
        <v>60216050.16486</v>
      </c>
      <c r="AH336" s="83"/>
      <c r="AI336" s="83"/>
      <c r="AJ336" s="85">
        <f>S336*K336/1000</f>
        <v>0</v>
      </c>
      <c r="AK336" s="85"/>
      <c r="AL336" s="85">
        <f>S336*L336/1000</f>
        <v>24794321.94968</v>
      </c>
      <c r="AM336" s="85"/>
    </row>
    <row r="337" ht="15" customHeight="1">
      <c r="A337" t="s" s="75">
        <v>391</v>
      </c>
      <c r="B337" s="76"/>
      <c r="C337" s="77">
        <v>5471192181</v>
      </c>
      <c r="D337" s="78">
        <v>0</v>
      </c>
      <c r="E337" s="77">
        <f>IF(W337=0,C337,0)</f>
        <v>5471192181</v>
      </c>
      <c r="F337" s="77">
        <f>IF(W337=1,C337,0)</f>
        <v>0</v>
      </c>
      <c r="G337" s="78">
        <v>351307308</v>
      </c>
      <c r="H337" s="78">
        <v>215641340</v>
      </c>
      <c r="I337" s="78">
        <v>116174825</v>
      </c>
      <c r="J337" s="78">
        <f>G337+H337+I337</f>
        <v>683123473</v>
      </c>
      <c r="K337" s="78">
        <f>IF(W337=0,J337,0)</f>
        <v>683123473</v>
      </c>
      <c r="L337" s="77">
        <f>IF(W337=1,J337,0)</f>
        <v>0</v>
      </c>
      <c r="M337" s="78">
        <v>6154315654</v>
      </c>
      <c r="N337" s="50">
        <f>J337/M337</f>
        <v>0.110999095822458</v>
      </c>
      <c r="O337" s="79">
        <v>88.90009999999999</v>
      </c>
      <c r="P337" s="79">
        <v>11.0999</v>
      </c>
      <c r="Q337" s="80"/>
      <c r="R337" s="81">
        <v>14.76</v>
      </c>
      <c r="S337" s="81">
        <v>14.76</v>
      </c>
      <c r="T337" s="81">
        <v>14.76</v>
      </c>
      <c r="U337" s="81">
        <v>14.76</v>
      </c>
      <c r="V337" s="82">
        <f>S337*N337+R337*(1-N337)</f>
        <v>14.76</v>
      </c>
      <c r="W337" s="83">
        <f>IF(R337=S337,0,1)</f>
        <v>0</v>
      </c>
      <c r="X337" s="84">
        <f>IF(R337&lt;14.76,C337,0)</f>
        <v>0</v>
      </c>
      <c r="Y337" s="84">
        <f>IF(S337&lt;14.67,J337,0)</f>
        <v>0</v>
      </c>
      <c r="Z337" s="83"/>
      <c r="AA337" s="85">
        <f>R337*C337/1000</f>
        <v>80754796.59156001</v>
      </c>
      <c r="AB337" s="83"/>
      <c r="AC337" s="85">
        <f>S337*J337/1000</f>
        <v>10082902.46148</v>
      </c>
      <c r="AD337" s="83"/>
      <c r="AE337" s="86">
        <f>E337*R337/1000</f>
        <v>80754796.59156001</v>
      </c>
      <c r="AF337" s="83"/>
      <c r="AG337" s="83">
        <f>F337*R337/1000</f>
        <v>0</v>
      </c>
      <c r="AH337" s="83"/>
      <c r="AI337" s="83"/>
      <c r="AJ337" s="85">
        <f>S337*K337/1000</f>
        <v>10082902.46148</v>
      </c>
      <c r="AK337" s="85"/>
      <c r="AL337" s="85">
        <f>S337*L337/1000</f>
        <v>0</v>
      </c>
      <c r="AM337" s="85"/>
    </row>
    <row r="338" ht="15" customHeight="1">
      <c r="A338" t="s" s="75">
        <v>392</v>
      </c>
      <c r="B338" s="76"/>
      <c r="C338" s="77">
        <v>247569057</v>
      </c>
      <c r="D338" s="78">
        <v>0</v>
      </c>
      <c r="E338" s="77">
        <f>IF(W338=0,C338,0)</f>
        <v>247569057</v>
      </c>
      <c r="F338" s="77">
        <f>IF(W338=1,C338,0)</f>
        <v>0</v>
      </c>
      <c r="G338" s="78">
        <v>6907863</v>
      </c>
      <c r="H338" s="78">
        <v>1352233</v>
      </c>
      <c r="I338" s="78">
        <v>6697954</v>
      </c>
      <c r="J338" s="78">
        <f>G338+H338+I338</f>
        <v>14958050</v>
      </c>
      <c r="K338" s="78">
        <f>IF(W338=0,J338,0)</f>
        <v>14958050</v>
      </c>
      <c r="L338" s="77">
        <f>IF(W338=1,J338,0)</f>
        <v>0</v>
      </c>
      <c r="M338" s="78">
        <v>262527107</v>
      </c>
      <c r="N338" s="50">
        <f>J338/M338</f>
        <v>0.0569771638857849</v>
      </c>
      <c r="O338" s="79">
        <v>94.3023</v>
      </c>
      <c r="P338" s="79">
        <v>5.6977</v>
      </c>
      <c r="Q338" s="80"/>
      <c r="R338" s="81">
        <v>20.13</v>
      </c>
      <c r="S338" s="81">
        <v>20.13</v>
      </c>
      <c r="T338" s="81">
        <v>20.13</v>
      </c>
      <c r="U338" s="81">
        <v>20.13</v>
      </c>
      <c r="V338" s="82">
        <f>S338*N338+R338*(1-N338)</f>
        <v>20.13</v>
      </c>
      <c r="W338" s="83">
        <f>IF(R338=S338,0,1)</f>
        <v>0</v>
      </c>
      <c r="X338" s="84">
        <f>IF(R338&lt;14.76,C338,0)</f>
        <v>0</v>
      </c>
      <c r="Y338" s="84">
        <f>IF(S338&lt;14.67,J338,0)</f>
        <v>0</v>
      </c>
      <c r="Z338" s="83"/>
      <c r="AA338" s="85">
        <f>R338*C338/1000</f>
        <v>4983565.11741</v>
      </c>
      <c r="AB338" s="83"/>
      <c r="AC338" s="85">
        <f>S338*J338/1000</f>
        <v>301105.5465</v>
      </c>
      <c r="AD338" s="83"/>
      <c r="AE338" s="86">
        <f>E338*R338/1000</f>
        <v>4983565.11741</v>
      </c>
      <c r="AF338" s="83"/>
      <c r="AG338" s="83">
        <f>F338*R338/1000</f>
        <v>0</v>
      </c>
      <c r="AH338" s="83"/>
      <c r="AI338" s="83"/>
      <c r="AJ338" s="85">
        <f>S338*K338/1000</f>
        <v>301105.5465</v>
      </c>
      <c r="AK338" s="85"/>
      <c r="AL338" s="85">
        <f>S338*L338/1000</f>
        <v>0</v>
      </c>
      <c r="AM338" s="85"/>
    </row>
    <row r="339" ht="15" customHeight="1">
      <c r="A339" t="s" s="75">
        <v>393</v>
      </c>
      <c r="B339" s="76"/>
      <c r="C339" s="77">
        <v>1320662954</v>
      </c>
      <c r="D339" s="78">
        <v>0</v>
      </c>
      <c r="E339" s="77">
        <f>IF(W339=0,C339,0)</f>
        <v>1320662954</v>
      </c>
      <c r="F339" s="77">
        <f>IF(W339=1,C339,0)</f>
        <v>0</v>
      </c>
      <c r="G339" s="78">
        <v>60189714</v>
      </c>
      <c r="H339" s="78">
        <v>42692800</v>
      </c>
      <c r="I339" s="78">
        <v>56566283</v>
      </c>
      <c r="J339" s="78">
        <f>G339+H339+I339</f>
        <v>159448797</v>
      </c>
      <c r="K339" s="78">
        <f>IF(W339=0,J339,0)</f>
        <v>159448797</v>
      </c>
      <c r="L339" s="77">
        <f>IF(W339=1,J339,0)</f>
        <v>0</v>
      </c>
      <c r="M339" s="78">
        <v>1480111751</v>
      </c>
      <c r="N339" s="50">
        <f>J339/M339</f>
        <v>0.107727539418745</v>
      </c>
      <c r="O339" s="79">
        <v>89.2272</v>
      </c>
      <c r="P339" s="79">
        <v>10.7728</v>
      </c>
      <c r="Q339" s="80"/>
      <c r="R339" s="81">
        <v>13.06</v>
      </c>
      <c r="S339" s="81">
        <v>13.06</v>
      </c>
      <c r="T339" s="81">
        <v>13.06</v>
      </c>
      <c r="U339" s="81">
        <v>13.06</v>
      </c>
      <c r="V339" s="82">
        <f>S339*N339+R339*(1-N339)</f>
        <v>13.06</v>
      </c>
      <c r="W339" s="83">
        <f>IF(R339=S339,0,1)</f>
        <v>0</v>
      </c>
      <c r="X339" s="84">
        <f>IF(R339&lt;14.76,C339,0)</f>
        <v>1320662954</v>
      </c>
      <c r="Y339" s="84">
        <f>IF(S339&lt;14.67,J339,0)</f>
        <v>159448797</v>
      </c>
      <c r="Z339" s="83"/>
      <c r="AA339" s="85">
        <f>R339*C339/1000</f>
        <v>17247858.17924</v>
      </c>
      <c r="AB339" s="83"/>
      <c r="AC339" s="85">
        <f>S339*J339/1000</f>
        <v>2082401.28882</v>
      </c>
      <c r="AD339" s="83"/>
      <c r="AE339" s="86">
        <f>E339*R339/1000</f>
        <v>17247858.17924</v>
      </c>
      <c r="AF339" s="83"/>
      <c r="AG339" s="83">
        <f>F339*R339/1000</f>
        <v>0</v>
      </c>
      <c r="AH339" s="83"/>
      <c r="AI339" s="83"/>
      <c r="AJ339" s="85">
        <f>S339*K339/1000</f>
        <v>2082401.28882</v>
      </c>
      <c r="AK339" s="85"/>
      <c r="AL339" s="85">
        <f>S339*L339/1000</f>
        <v>0</v>
      </c>
      <c r="AM339" s="85"/>
    </row>
    <row r="340" ht="15" customHeight="1">
      <c r="A340" t="s" s="75">
        <v>394</v>
      </c>
      <c r="B340" s="76"/>
      <c r="C340" s="77">
        <v>7328336680</v>
      </c>
      <c r="D340" s="78">
        <v>0</v>
      </c>
      <c r="E340" s="77">
        <f>IF(W340=0,C340,0)</f>
        <v>7328336680</v>
      </c>
      <c r="F340" s="77">
        <f>IF(W340=1,C340,0)</f>
        <v>0</v>
      </c>
      <c r="G340" s="78">
        <v>221835820</v>
      </c>
      <c r="H340" s="78">
        <v>9961900</v>
      </c>
      <c r="I340" s="78">
        <v>104329000</v>
      </c>
      <c r="J340" s="78">
        <f>G340+H340+I340</f>
        <v>336126720</v>
      </c>
      <c r="K340" s="78">
        <f>IF(W340=0,J340,0)</f>
        <v>336126720</v>
      </c>
      <c r="L340" s="77">
        <f>IF(W340=1,J340,0)</f>
        <v>0</v>
      </c>
      <c r="M340" s="78">
        <v>7664463400</v>
      </c>
      <c r="N340" s="50">
        <f>J340/M340</f>
        <v>0.0438552188793804</v>
      </c>
      <c r="O340" s="79">
        <v>95.61450000000001</v>
      </c>
      <c r="P340" s="79">
        <v>4.3855</v>
      </c>
      <c r="Q340" s="80"/>
      <c r="R340" s="81">
        <v>11.84</v>
      </c>
      <c r="S340" s="81">
        <v>11.84</v>
      </c>
      <c r="T340" s="81">
        <v>11.84</v>
      </c>
      <c r="U340" s="81">
        <v>11.84</v>
      </c>
      <c r="V340" s="82">
        <f>S340*N340+R340*(1-N340)</f>
        <v>11.84</v>
      </c>
      <c r="W340" s="83">
        <f>IF(R340=S340,0,1)</f>
        <v>0</v>
      </c>
      <c r="X340" s="84">
        <f>IF(R340&lt;14.76,C340,0)</f>
        <v>7328336680</v>
      </c>
      <c r="Y340" s="84">
        <f>IF(S340&lt;14.67,J340,0)</f>
        <v>336126720</v>
      </c>
      <c r="Z340" s="83"/>
      <c r="AA340" s="85">
        <f>R340*C340/1000</f>
        <v>86767506.2912</v>
      </c>
      <c r="AB340" s="83"/>
      <c r="AC340" s="85">
        <f>S340*J340/1000</f>
        <v>3979740.3648</v>
      </c>
      <c r="AD340" s="83"/>
      <c r="AE340" s="86">
        <f>E340*R340/1000</f>
        <v>86767506.2912</v>
      </c>
      <c r="AF340" s="83"/>
      <c r="AG340" s="83">
        <f>F340*R340/1000</f>
        <v>0</v>
      </c>
      <c r="AH340" s="83"/>
      <c r="AI340" s="83"/>
      <c r="AJ340" s="85">
        <f>S340*K340/1000</f>
        <v>3979740.3648</v>
      </c>
      <c r="AK340" s="85"/>
      <c r="AL340" s="85">
        <f>S340*L340/1000</f>
        <v>0</v>
      </c>
      <c r="AM340" s="85"/>
    </row>
    <row r="341" ht="15" customHeight="1">
      <c r="A341" t="s" s="75">
        <v>395</v>
      </c>
      <c r="B341" s="76"/>
      <c r="C341" s="77">
        <v>4117129915</v>
      </c>
      <c r="D341" s="78">
        <v>0</v>
      </c>
      <c r="E341" s="77">
        <f>IF(W341=0,C341,0)</f>
        <v>4117129915</v>
      </c>
      <c r="F341" s="77">
        <f>IF(W341=1,C341,0)</f>
        <v>0</v>
      </c>
      <c r="G341" s="78">
        <v>215235545</v>
      </c>
      <c r="H341" s="78">
        <v>19393210</v>
      </c>
      <c r="I341" s="78">
        <v>123401530</v>
      </c>
      <c r="J341" s="78">
        <f>G341+H341+I341</f>
        <v>358030285</v>
      </c>
      <c r="K341" s="78">
        <f>IF(W341=0,J341,0)</f>
        <v>358030285</v>
      </c>
      <c r="L341" s="77">
        <f>IF(W341=1,J341,0)</f>
        <v>0</v>
      </c>
      <c r="M341" s="78">
        <v>4475160200</v>
      </c>
      <c r="N341" s="50">
        <f>J341/M341</f>
        <v>0.0800039035474082</v>
      </c>
      <c r="O341" s="79">
        <v>91.9996</v>
      </c>
      <c r="P341" s="79">
        <v>8.000400000000001</v>
      </c>
      <c r="Q341" s="80"/>
      <c r="R341" s="81">
        <v>8.16</v>
      </c>
      <c r="S341" s="81">
        <v>8.16</v>
      </c>
      <c r="T341" s="81">
        <v>8.16</v>
      </c>
      <c r="U341" s="81">
        <v>8.16</v>
      </c>
      <c r="V341" s="82">
        <f>S341*N341+R341*(1-N341)</f>
        <v>8.16</v>
      </c>
      <c r="W341" s="83">
        <f>IF(R341=S341,0,1)</f>
        <v>0</v>
      </c>
      <c r="X341" s="84">
        <f>IF(R341&lt;14.76,C341,0)</f>
        <v>4117129915</v>
      </c>
      <c r="Y341" s="84">
        <f>IF(S341&lt;14.67,J341,0)</f>
        <v>358030285</v>
      </c>
      <c r="Z341" s="83"/>
      <c r="AA341" s="85">
        <f>R341*C341/1000</f>
        <v>33595780.1064</v>
      </c>
      <c r="AB341" s="83"/>
      <c r="AC341" s="85">
        <f>S341*J341/1000</f>
        <v>2921527.1256</v>
      </c>
      <c r="AD341" s="83"/>
      <c r="AE341" s="86">
        <f>E341*R341/1000</f>
        <v>33595780.1064</v>
      </c>
      <c r="AF341" s="83"/>
      <c r="AG341" s="83">
        <f>F341*R341/1000</f>
        <v>0</v>
      </c>
      <c r="AH341" s="83"/>
      <c r="AI341" s="83"/>
      <c r="AJ341" s="85">
        <f>S341*K341/1000</f>
        <v>2921527.1256</v>
      </c>
      <c r="AK341" s="85"/>
      <c r="AL341" s="85">
        <f>S341*L341/1000</f>
        <v>0</v>
      </c>
      <c r="AM341" s="85"/>
    </row>
    <row r="342" ht="15" customHeight="1">
      <c r="A342" t="s" s="75">
        <v>396</v>
      </c>
      <c r="B342" s="76"/>
      <c r="C342" s="77">
        <v>4742644594</v>
      </c>
      <c r="D342" s="78">
        <v>0</v>
      </c>
      <c r="E342" s="77">
        <f>IF(W342=0,C342,0)</f>
        <v>0</v>
      </c>
      <c r="F342" s="77">
        <f>IF(W342=1,C342,0)</f>
        <v>4742644594</v>
      </c>
      <c r="G342" s="78">
        <v>570992824</v>
      </c>
      <c r="H342" s="78">
        <v>125978900</v>
      </c>
      <c r="I342" s="78">
        <v>115717170</v>
      </c>
      <c r="J342" s="78">
        <f>G342+H342+I342</f>
        <v>812688894</v>
      </c>
      <c r="K342" s="78">
        <f>IF(W342=0,J342,0)</f>
        <v>0</v>
      </c>
      <c r="L342" s="77">
        <f>IF(W342=1,J342,0)</f>
        <v>812688894</v>
      </c>
      <c r="M342" s="78">
        <v>5555333488</v>
      </c>
      <c r="N342" s="50">
        <f>J342/M342</f>
        <v>0.146289848441228</v>
      </c>
      <c r="O342" s="79">
        <v>85.371</v>
      </c>
      <c r="P342" s="79">
        <v>14.629</v>
      </c>
      <c r="Q342" s="80"/>
      <c r="R342" s="81">
        <v>14.3</v>
      </c>
      <c r="S342" s="81">
        <v>27.63</v>
      </c>
      <c r="T342" s="81">
        <v>27.63</v>
      </c>
      <c r="U342" s="81">
        <v>27.63</v>
      </c>
      <c r="V342" s="82">
        <f>S342*N342+R342*(1-N342)</f>
        <v>16.2500436797216</v>
      </c>
      <c r="W342" s="83">
        <f>IF(R342=S342,0,1)</f>
        <v>1</v>
      </c>
      <c r="X342" s="84">
        <f>IF(R342&lt;14.76,C342,0)</f>
        <v>4742644594</v>
      </c>
      <c r="Y342" s="84">
        <f>IF(S342&lt;14.67,J342,0)</f>
        <v>0</v>
      </c>
      <c r="Z342" s="83"/>
      <c r="AA342" s="85">
        <f>R342*C342/1000</f>
        <v>67819817.69419999</v>
      </c>
      <c r="AB342" s="83"/>
      <c r="AC342" s="85">
        <f>S342*J342/1000</f>
        <v>22454594.14122</v>
      </c>
      <c r="AD342" s="83"/>
      <c r="AE342" s="86">
        <f>E342*R342/1000</f>
        <v>0</v>
      </c>
      <c r="AF342" s="83"/>
      <c r="AG342" s="83">
        <f>F342*R342/1000</f>
        <v>67819817.69419999</v>
      </c>
      <c r="AH342" s="83"/>
      <c r="AI342" s="83"/>
      <c r="AJ342" s="85">
        <f>S342*K342/1000</f>
        <v>0</v>
      </c>
      <c r="AK342" s="85"/>
      <c r="AL342" s="85">
        <f>S342*L342/1000</f>
        <v>22454594.14122</v>
      </c>
      <c r="AM342" s="85"/>
    </row>
    <row r="343" ht="15" customHeight="1">
      <c r="A343" t="s" s="75">
        <v>397</v>
      </c>
      <c r="B343" s="76"/>
      <c r="C343" s="77">
        <v>9934410954</v>
      </c>
      <c r="D343" s="78">
        <v>0</v>
      </c>
      <c r="E343" s="77">
        <f>IF(W343=0,C343,0)</f>
        <v>0</v>
      </c>
      <c r="F343" s="77">
        <f>IF(W343=1,C343,0)</f>
        <v>9934410954</v>
      </c>
      <c r="G343" s="78">
        <v>858506326</v>
      </c>
      <c r="H343" s="78">
        <v>487738500</v>
      </c>
      <c r="I343" s="78">
        <v>273443510</v>
      </c>
      <c r="J343" s="78">
        <f>G343+H343+I343</f>
        <v>1619688336</v>
      </c>
      <c r="K343" s="78">
        <f>IF(W343=0,J343,0)</f>
        <v>0</v>
      </c>
      <c r="L343" s="77">
        <f>IF(W343=1,J343,0)</f>
        <v>1619688336</v>
      </c>
      <c r="M343" s="78">
        <v>11554099290</v>
      </c>
      <c r="N343" s="50">
        <f>J343/M343</f>
        <v>0.140183003049128</v>
      </c>
      <c r="O343" s="79">
        <v>85.9817</v>
      </c>
      <c r="P343" s="79">
        <v>14.0183</v>
      </c>
      <c r="Q343" s="80"/>
      <c r="R343" s="81">
        <v>10.45</v>
      </c>
      <c r="S343" s="81">
        <v>16.5</v>
      </c>
      <c r="T343" s="81">
        <v>16.5</v>
      </c>
      <c r="U343" s="81">
        <v>16.5</v>
      </c>
      <c r="V343" s="82">
        <f>S343*N343+R343*(1-N343)</f>
        <v>11.2981071684472</v>
      </c>
      <c r="W343" s="83">
        <f>IF(R343=S343,0,1)</f>
        <v>1</v>
      </c>
      <c r="X343" s="84">
        <f>IF(R343&lt;14.76,C343,0)</f>
        <v>9934410954</v>
      </c>
      <c r="Y343" s="84">
        <f>IF(S343&lt;14.67,J343,0)</f>
        <v>0</v>
      </c>
      <c r="Z343" s="83"/>
      <c r="AA343" s="85">
        <f>R343*C343/1000</f>
        <v>103814594.4693</v>
      </c>
      <c r="AB343" s="83"/>
      <c r="AC343" s="85">
        <f>S343*J343/1000</f>
        <v>26724857.544</v>
      </c>
      <c r="AD343" s="83"/>
      <c r="AE343" s="86">
        <f>E343*R343/1000</f>
        <v>0</v>
      </c>
      <c r="AF343" s="83"/>
      <c r="AG343" s="83">
        <f>F343*R343/1000</f>
        <v>103814594.4693</v>
      </c>
      <c r="AH343" s="83"/>
      <c r="AI343" s="83"/>
      <c r="AJ343" s="85">
        <f>S343*K343/1000</f>
        <v>0</v>
      </c>
      <c r="AK343" s="85"/>
      <c r="AL343" s="85">
        <f>S343*L343/1000</f>
        <v>26724857.544</v>
      </c>
      <c r="AM343" s="85"/>
    </row>
    <row r="344" ht="15" customHeight="1">
      <c r="A344" t="s" s="75">
        <v>398</v>
      </c>
      <c r="B344" s="76"/>
      <c r="C344" s="77">
        <v>259024535</v>
      </c>
      <c r="D344" s="78">
        <v>3957975</v>
      </c>
      <c r="E344" s="77">
        <f>IF(W344=0,C344,0)</f>
        <v>259024535</v>
      </c>
      <c r="F344" s="77">
        <f>IF(W344=1,C344,0)</f>
        <v>0</v>
      </c>
      <c r="G344" s="78">
        <v>26538677</v>
      </c>
      <c r="H344" s="78">
        <v>24161300</v>
      </c>
      <c r="I344" s="78">
        <v>17492355</v>
      </c>
      <c r="J344" s="78">
        <f>G344+H344+I344</f>
        <v>68192332</v>
      </c>
      <c r="K344" s="78">
        <f>IF(W344=0,J344,0)</f>
        <v>68192332</v>
      </c>
      <c r="L344" s="77">
        <f>IF(W344=1,J344,0)</f>
        <v>0</v>
      </c>
      <c r="M344" s="78">
        <v>331174842</v>
      </c>
      <c r="N344" s="50">
        <f>J344/M344</f>
        <v>0.205910363203253</v>
      </c>
      <c r="O344" s="79">
        <v>79.40900000000001</v>
      </c>
      <c r="P344" s="79">
        <v>20.591</v>
      </c>
      <c r="Q344" s="80"/>
      <c r="R344" s="81">
        <v>14.2</v>
      </c>
      <c r="S344" s="81">
        <v>14.2</v>
      </c>
      <c r="T344" s="81">
        <v>14.2</v>
      </c>
      <c r="U344" s="81">
        <v>14.2</v>
      </c>
      <c r="V344" s="82">
        <f>S344*N344+R344*(1-N344)</f>
        <v>14.2</v>
      </c>
      <c r="W344" s="83">
        <f>IF(R344=S344,0,1)</f>
        <v>0</v>
      </c>
      <c r="X344" s="84">
        <f>IF(R344&lt;14.76,C344,0)</f>
        <v>259024535</v>
      </c>
      <c r="Y344" s="84">
        <f>IF(S344&lt;14.67,J344,0)</f>
        <v>68192332</v>
      </c>
      <c r="Z344" s="83"/>
      <c r="AA344" s="85">
        <f>R344*C344/1000</f>
        <v>3678148.397</v>
      </c>
      <c r="AB344" s="83"/>
      <c r="AC344" s="85">
        <f>S344*J344/1000</f>
        <v>968331.1144</v>
      </c>
      <c r="AD344" s="83"/>
      <c r="AE344" s="86">
        <f>E344*R344/1000</f>
        <v>3678148.397</v>
      </c>
      <c r="AF344" s="83"/>
      <c r="AG344" s="83">
        <f>F344*R344/1000</f>
        <v>0</v>
      </c>
      <c r="AH344" s="83"/>
      <c r="AI344" s="83"/>
      <c r="AJ344" s="85">
        <f>S344*K344/1000</f>
        <v>968331.1144</v>
      </c>
      <c r="AK344" s="85"/>
      <c r="AL344" s="85">
        <f>S344*L344/1000</f>
        <v>0</v>
      </c>
      <c r="AM344" s="85"/>
    </row>
    <row r="345" ht="15" customHeight="1">
      <c r="A345" t="s" s="75">
        <v>399</v>
      </c>
      <c r="B345" s="76"/>
      <c r="C345" s="77">
        <v>2007037255</v>
      </c>
      <c r="D345" s="78">
        <v>0</v>
      </c>
      <c r="E345" s="77">
        <f>IF(W345=0,C345,0)</f>
        <v>2007037255</v>
      </c>
      <c r="F345" s="77">
        <f>IF(W345=1,C345,0)</f>
        <v>0</v>
      </c>
      <c r="G345" s="78">
        <v>110908557</v>
      </c>
      <c r="H345" s="78">
        <v>26240515</v>
      </c>
      <c r="I345" s="78">
        <v>93554582</v>
      </c>
      <c r="J345" s="78">
        <f>G345+H345+I345</f>
        <v>230703654</v>
      </c>
      <c r="K345" s="78">
        <f>IF(W345=0,J345,0)</f>
        <v>230703654</v>
      </c>
      <c r="L345" s="77">
        <f>IF(W345=1,J345,0)</f>
        <v>0</v>
      </c>
      <c r="M345" s="78">
        <v>2237740909</v>
      </c>
      <c r="N345" s="50">
        <f>J345/M345</f>
        <v>0.103096678025651</v>
      </c>
      <c r="O345" s="79">
        <v>89.69029999999999</v>
      </c>
      <c r="P345" s="79">
        <v>10.3097</v>
      </c>
      <c r="Q345" s="80"/>
      <c r="R345" s="81">
        <v>13.57</v>
      </c>
      <c r="S345" s="81">
        <v>13.57</v>
      </c>
      <c r="T345" s="81">
        <v>13.57</v>
      </c>
      <c r="U345" s="81">
        <v>13.57</v>
      </c>
      <c r="V345" s="82">
        <f>S345*N345+R345*(1-N345)</f>
        <v>13.57</v>
      </c>
      <c r="W345" s="83">
        <f>IF(R345=S345,0,1)</f>
        <v>0</v>
      </c>
      <c r="X345" s="84">
        <f>IF(R345&lt;14.76,C345,0)</f>
        <v>2007037255</v>
      </c>
      <c r="Y345" s="84">
        <f>IF(S345&lt;14.67,J345,0)</f>
        <v>230703654</v>
      </c>
      <c r="Z345" s="83"/>
      <c r="AA345" s="85">
        <f>R345*C345/1000</f>
        <v>27235495.55035</v>
      </c>
      <c r="AB345" s="83"/>
      <c r="AC345" s="85">
        <f>S345*J345/1000</f>
        <v>3130648.58478</v>
      </c>
      <c r="AD345" s="83"/>
      <c r="AE345" s="86">
        <f>E345*R345/1000</f>
        <v>27235495.55035</v>
      </c>
      <c r="AF345" s="83"/>
      <c r="AG345" s="83">
        <f>F345*R345/1000</f>
        <v>0</v>
      </c>
      <c r="AH345" s="83"/>
      <c r="AI345" s="83"/>
      <c r="AJ345" s="85">
        <f>S345*K345/1000</f>
        <v>3130648.58478</v>
      </c>
      <c r="AK345" s="85"/>
      <c r="AL345" s="85">
        <f>S345*L345/1000</f>
        <v>0</v>
      </c>
      <c r="AM345" s="85"/>
    </row>
    <row r="346" ht="15" customHeight="1">
      <c r="A346" t="s" s="75">
        <v>400</v>
      </c>
      <c r="B346" s="76"/>
      <c r="C346" s="77">
        <v>2028390781</v>
      </c>
      <c r="D346" s="78">
        <v>0</v>
      </c>
      <c r="E346" s="77">
        <f>IF(W346=0,C346,0)</f>
        <v>2028390781</v>
      </c>
      <c r="F346" s="77">
        <f>IF(W346=1,C346,0)</f>
        <v>0</v>
      </c>
      <c r="G346" s="78">
        <v>152724126</v>
      </c>
      <c r="H346" s="78">
        <v>35192672</v>
      </c>
      <c r="I346" s="78">
        <v>67854894</v>
      </c>
      <c r="J346" s="78">
        <f>G346+H346+I346</f>
        <v>255771692</v>
      </c>
      <c r="K346" s="78">
        <f>IF(W346=0,J346,0)</f>
        <v>255771692</v>
      </c>
      <c r="L346" s="77">
        <f>IF(W346=1,J346,0)</f>
        <v>0</v>
      </c>
      <c r="M346" s="78">
        <v>2284162473</v>
      </c>
      <c r="N346" s="50">
        <f>J346/M346</f>
        <v>0.111976137872571</v>
      </c>
      <c r="O346" s="79">
        <v>88.80240000000001</v>
      </c>
      <c r="P346" s="79">
        <v>11.1976</v>
      </c>
      <c r="Q346" s="80"/>
      <c r="R346" s="81">
        <v>18.7</v>
      </c>
      <c r="S346" s="81">
        <v>18.7</v>
      </c>
      <c r="T346" s="81">
        <v>18.7</v>
      </c>
      <c r="U346" s="81">
        <v>18.7</v>
      </c>
      <c r="V346" s="82">
        <f>S346*N346+R346*(1-N346)</f>
        <v>18.7</v>
      </c>
      <c r="W346" s="83">
        <f>IF(R346=S346,0,1)</f>
        <v>0</v>
      </c>
      <c r="X346" s="84">
        <f>IF(R346&lt;14.76,C346,0)</f>
        <v>0</v>
      </c>
      <c r="Y346" s="84">
        <f>IF(S346&lt;14.67,J346,0)</f>
        <v>0</v>
      </c>
      <c r="Z346" s="83"/>
      <c r="AA346" s="85">
        <f>R346*C346/1000</f>
        <v>37930907.6047</v>
      </c>
      <c r="AB346" s="83"/>
      <c r="AC346" s="85">
        <f>S346*J346/1000</f>
        <v>4782930.6404</v>
      </c>
      <c r="AD346" s="83"/>
      <c r="AE346" s="86">
        <f>E346*R346/1000</f>
        <v>37930907.6047</v>
      </c>
      <c r="AF346" s="83"/>
      <c r="AG346" s="83">
        <f>F346*R346/1000</f>
        <v>0</v>
      </c>
      <c r="AH346" s="83"/>
      <c r="AI346" s="83"/>
      <c r="AJ346" s="85">
        <f>S346*K346/1000</f>
        <v>4782930.6404</v>
      </c>
      <c r="AK346" s="85"/>
      <c r="AL346" s="85">
        <f>S346*L346/1000</f>
        <v>0</v>
      </c>
      <c r="AM346" s="85"/>
    </row>
    <row r="347" ht="15" customHeight="1">
      <c r="A347" t="s" s="75">
        <v>401</v>
      </c>
      <c r="B347" s="76"/>
      <c r="C347" s="77">
        <v>326027185</v>
      </c>
      <c r="D347" s="78">
        <v>0</v>
      </c>
      <c r="E347" s="77">
        <f>IF(W347=0,C347,0)</f>
        <v>326027185</v>
      </c>
      <c r="F347" s="77">
        <f>IF(W347=1,C347,0)</f>
        <v>0</v>
      </c>
      <c r="G347" s="78">
        <v>18059068</v>
      </c>
      <c r="H347" s="78">
        <v>2408400</v>
      </c>
      <c r="I347" s="78">
        <v>12598912</v>
      </c>
      <c r="J347" s="78">
        <f>G347+H347+I347</f>
        <v>33066380</v>
      </c>
      <c r="K347" s="78">
        <f>IF(W347=0,J347,0)</f>
        <v>33066380</v>
      </c>
      <c r="L347" s="77">
        <f>IF(W347=1,J347,0)</f>
        <v>0</v>
      </c>
      <c r="M347" s="78">
        <v>359093565</v>
      </c>
      <c r="N347" s="50">
        <f>J347/M347</f>
        <v>0.0920829088095745</v>
      </c>
      <c r="O347" s="79">
        <v>90.79170000000001</v>
      </c>
      <c r="P347" s="79">
        <v>9.208299999999999</v>
      </c>
      <c r="Q347" s="80"/>
      <c r="R347" s="81">
        <v>19.64</v>
      </c>
      <c r="S347" s="81">
        <v>19.64</v>
      </c>
      <c r="T347" s="81">
        <v>19.64</v>
      </c>
      <c r="U347" s="81">
        <v>19.64</v>
      </c>
      <c r="V347" s="82">
        <f>S347*N347+R347*(1-N347)</f>
        <v>19.64</v>
      </c>
      <c r="W347" s="83">
        <f>IF(R347=S347,0,1)</f>
        <v>0</v>
      </c>
      <c r="X347" s="84">
        <f>IF(R347&lt;14.76,C347,0)</f>
        <v>0</v>
      </c>
      <c r="Y347" s="84">
        <f>IF(S347&lt;14.67,J347,0)</f>
        <v>0</v>
      </c>
      <c r="Z347" s="83"/>
      <c r="AA347" s="85">
        <f>R347*C347/1000</f>
        <v>6403173.9134</v>
      </c>
      <c r="AB347" s="83"/>
      <c r="AC347" s="85">
        <f>S347*J347/1000</f>
        <v>649423.7032</v>
      </c>
      <c r="AD347" s="83"/>
      <c r="AE347" s="86">
        <f>E347*R347/1000</f>
        <v>6403173.9134</v>
      </c>
      <c r="AF347" s="83"/>
      <c r="AG347" s="83">
        <f>F347*R347/1000</f>
        <v>0</v>
      </c>
      <c r="AH347" s="83"/>
      <c r="AI347" s="83"/>
      <c r="AJ347" s="85">
        <f>S347*K347/1000</f>
        <v>649423.7032</v>
      </c>
      <c r="AK347" s="85"/>
      <c r="AL347" s="85">
        <f>S347*L347/1000</f>
        <v>0</v>
      </c>
      <c r="AM347" s="85"/>
    </row>
    <row r="348" ht="15" customHeight="1">
      <c r="A348" t="s" s="75">
        <v>402</v>
      </c>
      <c r="B348" s="76"/>
      <c r="C348" s="77">
        <v>1078285132</v>
      </c>
      <c r="D348" s="78">
        <v>0</v>
      </c>
      <c r="E348" s="77">
        <f>IF(W348=0,C348,0)</f>
        <v>1078285132</v>
      </c>
      <c r="F348" s="77">
        <f>IF(W348=1,C348,0)</f>
        <v>0</v>
      </c>
      <c r="G348" s="78">
        <v>93145327</v>
      </c>
      <c r="H348" s="78">
        <v>9922900</v>
      </c>
      <c r="I348" s="78">
        <v>24966738</v>
      </c>
      <c r="J348" s="78">
        <f>G348+H348+I348</f>
        <v>128034965</v>
      </c>
      <c r="K348" s="78">
        <f>IF(W348=0,J348,0)</f>
        <v>128034965</v>
      </c>
      <c r="L348" s="77">
        <f>IF(W348=1,J348,0)</f>
        <v>0</v>
      </c>
      <c r="M348" s="78">
        <v>1206320097</v>
      </c>
      <c r="N348" s="50">
        <f>J348/M348</f>
        <v>0.106136808396387</v>
      </c>
      <c r="O348" s="79">
        <v>89.38630000000001</v>
      </c>
      <c r="P348" s="79">
        <v>10.6137</v>
      </c>
      <c r="Q348" s="80"/>
      <c r="R348" s="81">
        <v>16.17</v>
      </c>
      <c r="S348" s="81">
        <v>16.17</v>
      </c>
      <c r="T348" s="81">
        <v>16.17</v>
      </c>
      <c r="U348" s="81">
        <v>16.17</v>
      </c>
      <c r="V348" s="82">
        <f>S348*N348+R348*(1-N348)</f>
        <v>16.17</v>
      </c>
      <c r="W348" s="83">
        <f>IF(R348=S348,0,1)</f>
        <v>0</v>
      </c>
      <c r="X348" s="84">
        <f>IF(R348&lt;14.76,C348,0)</f>
        <v>0</v>
      </c>
      <c r="Y348" s="84">
        <f>IF(S348&lt;14.67,J348,0)</f>
        <v>0</v>
      </c>
      <c r="Z348" s="83"/>
      <c r="AA348" s="85">
        <f>R348*C348/1000</f>
        <v>17435870.58444</v>
      </c>
      <c r="AB348" s="83"/>
      <c r="AC348" s="85">
        <f>S348*J348/1000</f>
        <v>2070325.38405</v>
      </c>
      <c r="AD348" s="83"/>
      <c r="AE348" s="86">
        <f>E348*R348/1000</f>
        <v>17435870.58444</v>
      </c>
      <c r="AF348" s="83"/>
      <c r="AG348" s="83">
        <f>F348*R348/1000</f>
        <v>0</v>
      </c>
      <c r="AH348" s="83"/>
      <c r="AI348" s="83"/>
      <c r="AJ348" s="85">
        <f>S348*K348/1000</f>
        <v>2070325.38405</v>
      </c>
      <c r="AK348" s="85"/>
      <c r="AL348" s="85">
        <f>S348*L348/1000</f>
        <v>0</v>
      </c>
      <c r="AM348" s="85"/>
    </row>
    <row r="349" ht="15" customHeight="1">
      <c r="A349" t="s" s="75">
        <v>403</v>
      </c>
      <c r="B349" s="76"/>
      <c r="C349" s="77">
        <v>4783964552</v>
      </c>
      <c r="D349" s="78">
        <v>0</v>
      </c>
      <c r="E349" s="77">
        <f>IF(W349=0,C349,0)</f>
        <v>0</v>
      </c>
      <c r="F349" s="77">
        <f>IF(W349=1,C349,0)</f>
        <v>4783964552</v>
      </c>
      <c r="G349" s="78">
        <v>212991528</v>
      </c>
      <c r="H349" s="78">
        <v>1085956468</v>
      </c>
      <c r="I349" s="78">
        <v>205331970</v>
      </c>
      <c r="J349" s="78">
        <f>G349+H349+I349</f>
        <v>1504279966</v>
      </c>
      <c r="K349" s="78">
        <f>IF(W349=0,J349,0)</f>
        <v>0</v>
      </c>
      <c r="L349" s="77">
        <f>IF(W349=1,J349,0)</f>
        <v>1504279966</v>
      </c>
      <c r="M349" s="78">
        <v>6288244518</v>
      </c>
      <c r="N349" s="50">
        <f>J349/M349</f>
        <v>0.239220972036635</v>
      </c>
      <c r="O349" s="79">
        <v>76.0779</v>
      </c>
      <c r="P349" s="79">
        <v>23.9221</v>
      </c>
      <c r="Q349" s="80"/>
      <c r="R349" s="81">
        <v>11.94</v>
      </c>
      <c r="S349" s="81">
        <v>27.34</v>
      </c>
      <c r="T349" s="81">
        <v>27.34</v>
      </c>
      <c r="U349" s="81">
        <v>27.34</v>
      </c>
      <c r="V349" s="82">
        <f>S349*N349+R349*(1-N349)</f>
        <v>15.6240029693642</v>
      </c>
      <c r="W349" s="83">
        <f>IF(R349=S349,0,1)</f>
        <v>1</v>
      </c>
      <c r="X349" s="84">
        <f>IF(R349&lt;14.76,C349,0)</f>
        <v>4783964552</v>
      </c>
      <c r="Y349" s="84">
        <f>IF(S349&lt;14.67,J349,0)</f>
        <v>0</v>
      </c>
      <c r="Z349" s="83"/>
      <c r="AA349" s="85">
        <f>R349*C349/1000</f>
        <v>57120536.75088</v>
      </c>
      <c r="AB349" s="83"/>
      <c r="AC349" s="85">
        <f>S349*J349/1000</f>
        <v>41127014.27044</v>
      </c>
      <c r="AD349" s="83"/>
      <c r="AE349" s="86">
        <f>E349*R349/1000</f>
        <v>0</v>
      </c>
      <c r="AF349" s="83"/>
      <c r="AG349" s="83">
        <f>F349*R349/1000</f>
        <v>57120536.75088</v>
      </c>
      <c r="AH349" s="83"/>
      <c r="AI349" s="83"/>
      <c r="AJ349" s="85">
        <f>S349*K349/1000</f>
        <v>0</v>
      </c>
      <c r="AK349" s="85"/>
      <c r="AL349" s="85">
        <f>S349*L349/1000</f>
        <v>41127014.27044</v>
      </c>
      <c r="AM349" s="85"/>
    </row>
    <row r="350" ht="15" customHeight="1">
      <c r="A350" t="s" s="75">
        <v>404</v>
      </c>
      <c r="B350" s="76"/>
      <c r="C350" s="77">
        <v>955944048</v>
      </c>
      <c r="D350" s="78">
        <v>0</v>
      </c>
      <c r="E350" s="77">
        <f>IF(W350=0,C350,0)</f>
        <v>955944048</v>
      </c>
      <c r="F350" s="77">
        <f>IF(W350=1,C350,0)</f>
        <v>0</v>
      </c>
      <c r="G350" s="78">
        <v>45214592</v>
      </c>
      <c r="H350" s="78">
        <v>16302500</v>
      </c>
      <c r="I350" s="78">
        <v>42167451</v>
      </c>
      <c r="J350" s="78">
        <f>G350+H350+I350</f>
        <v>103684543</v>
      </c>
      <c r="K350" s="78">
        <f>IF(W350=0,J350,0)</f>
        <v>103684543</v>
      </c>
      <c r="L350" s="77">
        <f>IF(W350=1,J350,0)</f>
        <v>0</v>
      </c>
      <c r="M350" s="78">
        <v>1059628591</v>
      </c>
      <c r="N350" s="50">
        <f>J350/M350</f>
        <v>0.09784989182119951</v>
      </c>
      <c r="O350" s="79">
        <v>90.215</v>
      </c>
      <c r="P350" s="79">
        <v>9.785</v>
      </c>
      <c r="Q350" s="80"/>
      <c r="R350" s="81">
        <v>13.4</v>
      </c>
      <c r="S350" s="81">
        <v>13.4</v>
      </c>
      <c r="T350" s="81">
        <v>13.4</v>
      </c>
      <c r="U350" s="81">
        <v>13.4</v>
      </c>
      <c r="V350" s="82">
        <f>S350*N350+R350*(1-N350)</f>
        <v>13.4</v>
      </c>
      <c r="W350" s="83">
        <f>IF(R350=S350,0,1)</f>
        <v>0</v>
      </c>
      <c r="X350" s="84">
        <f>IF(R350&lt;14.76,C350,0)</f>
        <v>955944048</v>
      </c>
      <c r="Y350" s="84">
        <f>IF(S350&lt;14.67,J350,0)</f>
        <v>103684543</v>
      </c>
      <c r="Z350" s="83"/>
      <c r="AA350" s="85">
        <f>R350*C350/1000</f>
        <v>12809650.2432</v>
      </c>
      <c r="AB350" s="83"/>
      <c r="AC350" s="85">
        <f>S350*J350/1000</f>
        <v>1389372.8762</v>
      </c>
      <c r="AD350" s="83"/>
      <c r="AE350" s="86">
        <f>E350*R350/1000</f>
        <v>12809650.2432</v>
      </c>
      <c r="AF350" s="83"/>
      <c r="AG350" s="83">
        <f>F350*R350/1000</f>
        <v>0</v>
      </c>
      <c r="AH350" s="83"/>
      <c r="AI350" s="83"/>
      <c r="AJ350" s="85">
        <f>S350*K350/1000</f>
        <v>1389372.8762</v>
      </c>
      <c r="AK350" s="85"/>
      <c r="AL350" s="85">
        <f>S350*L350/1000</f>
        <v>0</v>
      </c>
      <c r="AM350" s="85"/>
    </row>
    <row r="351" ht="15" customHeight="1">
      <c r="A351" t="s" s="75">
        <v>405</v>
      </c>
      <c r="B351" s="76"/>
      <c r="C351" s="77">
        <v>9382013086</v>
      </c>
      <c r="D351" s="78">
        <v>0</v>
      </c>
      <c r="E351" s="77">
        <f>IF(W351=0,C351,0)</f>
        <v>0</v>
      </c>
      <c r="F351" s="77">
        <f>IF(W351=1,C351,0)</f>
        <v>9382013086</v>
      </c>
      <c r="G351" s="78">
        <v>289980256</v>
      </c>
      <c r="H351" s="78">
        <v>37506800</v>
      </c>
      <c r="I351" s="78">
        <v>105010370</v>
      </c>
      <c r="J351" s="78">
        <f>G351+H351+I351</f>
        <v>432497426</v>
      </c>
      <c r="K351" s="78">
        <f>IF(W351=0,J351,0)</f>
        <v>0</v>
      </c>
      <c r="L351" s="77">
        <f>IF(W351=1,J351,0)</f>
        <v>432497426</v>
      </c>
      <c r="M351" s="78">
        <v>9814510512</v>
      </c>
      <c r="N351" s="50">
        <f>J351/M351</f>
        <v>0.0440671417561981</v>
      </c>
      <c r="O351" s="79">
        <v>95.5933</v>
      </c>
      <c r="P351" s="79">
        <v>4.4067</v>
      </c>
      <c r="Q351" s="80"/>
      <c r="R351" s="81">
        <v>11.8</v>
      </c>
      <c r="S351" s="81">
        <v>11.24</v>
      </c>
      <c r="T351" s="81">
        <v>11.24</v>
      </c>
      <c r="U351" s="81">
        <v>11.24</v>
      </c>
      <c r="V351" s="82">
        <f>S351*N351+R351*(1-N351)</f>
        <v>11.7753224006165</v>
      </c>
      <c r="W351" s="83">
        <f>IF(R351=S351,0,1)</f>
        <v>1</v>
      </c>
      <c r="X351" s="84">
        <f>IF(R351&lt;14.76,C351,0)</f>
        <v>9382013086</v>
      </c>
      <c r="Y351" s="84">
        <f>IF(S351&lt;14.67,J351,0)</f>
        <v>432497426</v>
      </c>
      <c r="Z351" s="83"/>
      <c r="AA351" s="85">
        <f>R351*C351/1000</f>
        <v>110707754.4148</v>
      </c>
      <c r="AB351" s="83"/>
      <c r="AC351" s="85">
        <f>S351*J351/1000</f>
        <v>4861271.06824</v>
      </c>
      <c r="AD351" s="83"/>
      <c r="AE351" s="86">
        <f>E351*R351/1000</f>
        <v>0</v>
      </c>
      <c r="AF351" s="83"/>
      <c r="AG351" s="83">
        <f>F351*R351/1000</f>
        <v>110707754.4148</v>
      </c>
      <c r="AH351" s="83"/>
      <c r="AI351" s="83"/>
      <c r="AJ351" s="85">
        <f>S351*K351/1000</f>
        <v>0</v>
      </c>
      <c r="AK351" s="85"/>
      <c r="AL351" s="85">
        <f>S351*L351/1000</f>
        <v>4861271.06824</v>
      </c>
      <c r="AM351" s="85"/>
    </row>
    <row r="352" ht="15" customHeight="1">
      <c r="A352" t="s" s="75">
        <v>406</v>
      </c>
      <c r="B352" s="76"/>
      <c r="C352" s="77">
        <v>119088345</v>
      </c>
      <c r="D352" s="78">
        <v>0</v>
      </c>
      <c r="E352" s="77">
        <f>IF(W352=0,C352,0)</f>
        <v>119088345</v>
      </c>
      <c r="F352" s="77">
        <f>IF(W352=1,C352,0)</f>
        <v>0</v>
      </c>
      <c r="G352" s="78">
        <v>1174763</v>
      </c>
      <c r="H352" s="78">
        <v>1110600</v>
      </c>
      <c r="I352" s="78">
        <v>15571103</v>
      </c>
      <c r="J352" s="78">
        <f>G352+H352+I352</f>
        <v>17856466</v>
      </c>
      <c r="K352" s="78">
        <f>IF(W352=0,J352,0)</f>
        <v>17856466</v>
      </c>
      <c r="L352" s="77">
        <f>IF(W352=1,J352,0)</f>
        <v>0</v>
      </c>
      <c r="M352" s="78">
        <v>136944811</v>
      </c>
      <c r="N352" s="50">
        <f>J352/M352</f>
        <v>0.130391694797403</v>
      </c>
      <c r="O352" s="79">
        <v>86.96080000000001</v>
      </c>
      <c r="P352" s="79">
        <v>13.0392</v>
      </c>
      <c r="Q352" s="80"/>
      <c r="R352" s="81">
        <v>13.11</v>
      </c>
      <c r="S352" s="81">
        <v>13.11</v>
      </c>
      <c r="T352" s="81">
        <v>13.11</v>
      </c>
      <c r="U352" s="81">
        <v>13.11</v>
      </c>
      <c r="V352" s="82">
        <f>S352*N352+R352*(1-N352)</f>
        <v>13.11</v>
      </c>
      <c r="W352" s="83">
        <f>IF(R352=S352,0,1)</f>
        <v>0</v>
      </c>
      <c r="X352" s="84">
        <f>IF(R352&lt;14.76,C352,0)</f>
        <v>119088345</v>
      </c>
      <c r="Y352" s="84">
        <f>IF(S352&lt;14.67,J352,0)</f>
        <v>17856466</v>
      </c>
      <c r="Z352" s="83"/>
      <c r="AA352" s="85">
        <f>R352*C352/1000</f>
        <v>1561248.20295</v>
      </c>
      <c r="AB352" s="83"/>
      <c r="AC352" s="85">
        <f>S352*J352/1000</f>
        <v>234098.26926</v>
      </c>
      <c r="AD352" s="83"/>
      <c r="AE352" s="86">
        <f>E352*R352/1000</f>
        <v>1561248.20295</v>
      </c>
      <c r="AF352" s="83"/>
      <c r="AG352" s="83">
        <f>F352*R352/1000</f>
        <v>0</v>
      </c>
      <c r="AH352" s="83"/>
      <c r="AI352" s="83"/>
      <c r="AJ352" s="85">
        <f>S352*K352/1000</f>
        <v>234098.26926</v>
      </c>
      <c r="AK352" s="85"/>
      <c r="AL352" s="85">
        <f>S352*L352/1000</f>
        <v>0</v>
      </c>
      <c r="AM352" s="85"/>
    </row>
    <row r="353" ht="15" customHeight="1">
      <c r="A353" t="s" s="75">
        <v>407</v>
      </c>
      <c r="B353" s="76"/>
      <c r="C353" s="77">
        <v>3218397906</v>
      </c>
      <c r="D353" s="78">
        <v>102600</v>
      </c>
      <c r="E353" s="77">
        <f>IF(W353=0,C353,0)</f>
        <v>3218397906</v>
      </c>
      <c r="F353" s="77">
        <f>IF(W353=1,C353,0)</f>
        <v>0</v>
      </c>
      <c r="G353" s="78">
        <v>159216299</v>
      </c>
      <c r="H353" s="78">
        <v>5475300</v>
      </c>
      <c r="I353" s="78">
        <v>48292770</v>
      </c>
      <c r="J353" s="78">
        <f>G353+H353+I353</f>
        <v>212984369</v>
      </c>
      <c r="K353" s="78">
        <f>IF(W353=0,J353,0)</f>
        <v>212984369</v>
      </c>
      <c r="L353" s="77">
        <f>IF(W353=1,J353,0)</f>
        <v>0</v>
      </c>
      <c r="M353" s="78">
        <v>3431484875</v>
      </c>
      <c r="N353" s="50">
        <f>J353/M353</f>
        <v>0.0620676986081718</v>
      </c>
      <c r="O353" s="79">
        <v>93.7932</v>
      </c>
      <c r="P353" s="79">
        <v>6.2068</v>
      </c>
      <c r="Q353" s="80"/>
      <c r="R353" s="81">
        <v>10.7</v>
      </c>
      <c r="S353" s="81">
        <v>10.7</v>
      </c>
      <c r="T353" s="81">
        <v>10.7</v>
      </c>
      <c r="U353" s="81">
        <v>10.7</v>
      </c>
      <c r="V353" s="82">
        <f>S353*N353+R353*(1-N353)</f>
        <v>10.7</v>
      </c>
      <c r="W353" s="83">
        <f>IF(R353=S353,0,1)</f>
        <v>0</v>
      </c>
      <c r="X353" s="84">
        <f>IF(R353&lt;14.76,C353,0)</f>
        <v>3218397906</v>
      </c>
      <c r="Y353" s="84">
        <f>IF(S353&lt;14.67,J353,0)</f>
        <v>212984369</v>
      </c>
      <c r="Z353" s="83"/>
      <c r="AA353" s="85">
        <f>R353*C353/1000</f>
        <v>34436857.5942</v>
      </c>
      <c r="AB353" s="83"/>
      <c r="AC353" s="85">
        <f>S353*J353/1000</f>
        <v>2278932.7483</v>
      </c>
      <c r="AD353" s="83"/>
      <c r="AE353" s="86">
        <f>E353*R353/1000</f>
        <v>34436857.5942</v>
      </c>
      <c r="AF353" s="83"/>
      <c r="AG353" s="83">
        <f>F353*R353/1000</f>
        <v>0</v>
      </c>
      <c r="AH353" s="83"/>
      <c r="AI353" s="83"/>
      <c r="AJ353" s="85">
        <f>S353*K353/1000</f>
        <v>2278932.7483</v>
      </c>
      <c r="AK353" s="85"/>
      <c r="AL353" s="85">
        <f>S353*L353/1000</f>
        <v>0</v>
      </c>
      <c r="AM353" s="85"/>
    </row>
    <row r="354" ht="15" customHeight="1">
      <c r="A354" t="s" s="75">
        <v>408</v>
      </c>
      <c r="B354" s="76"/>
      <c r="C354" s="77">
        <v>7606203283</v>
      </c>
      <c r="D354" s="78">
        <v>0</v>
      </c>
      <c r="E354" s="77">
        <f>IF(W354=0,C354,0)</f>
        <v>0</v>
      </c>
      <c r="F354" s="77">
        <f>IF(W354=1,C354,0)</f>
        <v>7606203283</v>
      </c>
      <c r="G354" s="78">
        <v>1148119001</v>
      </c>
      <c r="H354" s="78">
        <v>1100811189</v>
      </c>
      <c r="I354" s="78">
        <v>591953180</v>
      </c>
      <c r="J354" s="78">
        <f>G354+H354+I354</f>
        <v>2840883370</v>
      </c>
      <c r="K354" s="78">
        <f>IF(W354=0,J354,0)</f>
        <v>0</v>
      </c>
      <c r="L354" s="77">
        <f>IF(W354=1,J354,0)</f>
        <v>2840883370</v>
      </c>
      <c r="M354" s="78">
        <v>10447086653</v>
      </c>
      <c r="N354" s="50">
        <f>J354/M354</f>
        <v>0.271930679275471</v>
      </c>
      <c r="O354" s="79">
        <v>72.8069</v>
      </c>
      <c r="P354" s="79">
        <v>27.1931</v>
      </c>
      <c r="Q354" s="80"/>
      <c r="R354" s="81">
        <v>8.699999999999999</v>
      </c>
      <c r="S354" s="81">
        <v>21.14</v>
      </c>
      <c r="T354" s="81">
        <v>21.14</v>
      </c>
      <c r="U354" s="81">
        <v>21.14</v>
      </c>
      <c r="V354" s="82">
        <f>S354*N354+R354*(1-N354)</f>
        <v>12.0828176501869</v>
      </c>
      <c r="W354" s="83">
        <f>IF(R354=S354,0,1)</f>
        <v>1</v>
      </c>
      <c r="X354" s="84">
        <f>IF(R354&lt;14.76,C354,0)</f>
        <v>7606203283</v>
      </c>
      <c r="Y354" s="84">
        <f>IF(S354&lt;14.67,J354,0)</f>
        <v>0</v>
      </c>
      <c r="Z354" s="83"/>
      <c r="AA354" s="85">
        <f>R354*C354/1000</f>
        <v>66173968.5621</v>
      </c>
      <c r="AB354" s="83"/>
      <c r="AC354" s="85">
        <f>S354*J354/1000</f>
        <v>60056274.4418</v>
      </c>
      <c r="AD354" s="83"/>
      <c r="AE354" s="86">
        <f>E354*R354/1000</f>
        <v>0</v>
      </c>
      <c r="AF354" s="83"/>
      <c r="AG354" s="83">
        <f>F354*R354/1000</f>
        <v>66173968.5621</v>
      </c>
      <c r="AH354" s="83"/>
      <c r="AI354" s="83"/>
      <c r="AJ354" s="85">
        <f>S354*K354/1000</f>
        <v>0</v>
      </c>
      <c r="AK354" s="85"/>
      <c r="AL354" s="85">
        <f>S354*L354/1000</f>
        <v>60056274.4418</v>
      </c>
      <c r="AM354" s="85"/>
    </row>
    <row r="355" ht="15" customHeight="1">
      <c r="A355" t="s" s="75">
        <v>409</v>
      </c>
      <c r="B355" s="76"/>
      <c r="C355" s="77">
        <v>16078720445</v>
      </c>
      <c r="D355" s="78">
        <v>0</v>
      </c>
      <c r="E355" s="77">
        <f>IF(W355=0,C355,0)</f>
        <v>0</v>
      </c>
      <c r="F355" s="77">
        <f>IF(W355=1,C355,0)</f>
        <v>16078720445</v>
      </c>
      <c r="G355" s="78">
        <v>2525072986</v>
      </c>
      <c r="H355" s="78">
        <v>667907812</v>
      </c>
      <c r="I355" s="78">
        <v>1042065400</v>
      </c>
      <c r="J355" s="78">
        <f>G355+H355+I355</f>
        <v>4235046198</v>
      </c>
      <c r="K355" s="78">
        <f>IF(W355=0,J355,0)</f>
        <v>0</v>
      </c>
      <c r="L355" s="77">
        <f>IF(W355=1,J355,0)</f>
        <v>4235046198</v>
      </c>
      <c r="M355" s="78">
        <v>20313766643</v>
      </c>
      <c r="N355" s="50">
        <f>J355/M355</f>
        <v>0.208481581600691</v>
      </c>
      <c r="O355" s="79">
        <v>79.15179999999999</v>
      </c>
      <c r="P355" s="79">
        <v>20.8482</v>
      </c>
      <c r="Q355" s="80"/>
      <c r="R355" s="81">
        <v>14.34</v>
      </c>
      <c r="S355" s="81">
        <v>31.26</v>
      </c>
      <c r="T355" s="81">
        <v>31.26</v>
      </c>
      <c r="U355" s="81">
        <v>31.26</v>
      </c>
      <c r="V355" s="82">
        <f>S355*N355+R355*(1-N355)</f>
        <v>17.8675083606837</v>
      </c>
      <c r="W355" s="83">
        <f>IF(R355=S355,0,1)</f>
        <v>1</v>
      </c>
      <c r="X355" s="84">
        <f>IF(R355&lt;14.76,C355,0)</f>
        <v>16078720445</v>
      </c>
      <c r="Y355" s="84">
        <f>IF(S355&lt;14.67,J355,0)</f>
        <v>0</v>
      </c>
      <c r="Z355" s="83"/>
      <c r="AA355" s="85">
        <f>R355*C355/1000</f>
        <v>230568851.1813</v>
      </c>
      <c r="AB355" s="83"/>
      <c r="AC355" s="85">
        <f>S355*J355/1000</f>
        <v>132387544.14948</v>
      </c>
      <c r="AD355" s="83"/>
      <c r="AE355" s="86">
        <f>E355*R355/1000</f>
        <v>0</v>
      </c>
      <c r="AF355" s="83"/>
      <c r="AG355" s="83">
        <f>F355*R355/1000</f>
        <v>230568851.1813</v>
      </c>
      <c r="AH355" s="83"/>
      <c r="AI355" s="83"/>
      <c r="AJ355" s="85">
        <f>S355*K355/1000</f>
        <v>0</v>
      </c>
      <c r="AK355" s="85"/>
      <c r="AL355" s="85">
        <f>S355*L355/1000</f>
        <v>132387544.14948</v>
      </c>
      <c r="AM355" s="85"/>
    </row>
    <row r="356" ht="15" customHeight="1">
      <c r="A356" t="s" s="75">
        <v>410</v>
      </c>
      <c r="B356" s="76"/>
      <c r="C356" s="77">
        <v>200960461</v>
      </c>
      <c r="D356" s="78">
        <v>0</v>
      </c>
      <c r="E356" s="77">
        <f>IF(W356=0,C356,0)</f>
        <v>200960461</v>
      </c>
      <c r="F356" s="77">
        <f>IF(W356=1,C356,0)</f>
        <v>0</v>
      </c>
      <c r="G356" s="78">
        <v>5543732</v>
      </c>
      <c r="H356" s="78">
        <v>732840</v>
      </c>
      <c r="I356" s="78">
        <v>9731486</v>
      </c>
      <c r="J356" s="78">
        <f>G356+H356+I356</f>
        <v>16008058</v>
      </c>
      <c r="K356" s="78">
        <f>IF(W356=0,J356,0)</f>
        <v>16008058</v>
      </c>
      <c r="L356" s="77">
        <f>IF(W356=1,J356,0)</f>
        <v>0</v>
      </c>
      <c r="M356" s="78">
        <v>216968519</v>
      </c>
      <c r="N356" s="50">
        <f>J356/M356</f>
        <v>0.0737805561552457</v>
      </c>
      <c r="O356" s="79">
        <v>92.6219</v>
      </c>
      <c r="P356" s="79">
        <v>7.3781</v>
      </c>
      <c r="Q356" s="80"/>
      <c r="R356" s="81">
        <v>14.91</v>
      </c>
      <c r="S356" s="81">
        <v>14.91</v>
      </c>
      <c r="T356" s="81">
        <v>14.91</v>
      </c>
      <c r="U356" s="81">
        <v>14.91</v>
      </c>
      <c r="V356" s="82">
        <f>S356*N356+R356*(1-N356)</f>
        <v>14.91</v>
      </c>
      <c r="W356" s="83">
        <f>IF(R356=S356,0,1)</f>
        <v>0</v>
      </c>
      <c r="X356" s="84">
        <f>IF(R356&lt;14.76,C356,0)</f>
        <v>0</v>
      </c>
      <c r="Y356" s="84">
        <f>IF(S356&lt;14.67,J356,0)</f>
        <v>0</v>
      </c>
      <c r="Z356" s="83"/>
      <c r="AA356" s="85">
        <f>R356*C356/1000</f>
        <v>2996320.47351</v>
      </c>
      <c r="AB356" s="83"/>
      <c r="AC356" s="85">
        <f>S356*J356/1000</f>
        <v>238680.14478</v>
      </c>
      <c r="AD356" s="83"/>
      <c r="AE356" s="86">
        <f>E356*R356/1000</f>
        <v>2996320.47351</v>
      </c>
      <c r="AF356" s="83"/>
      <c r="AG356" s="83">
        <f>F356*R356/1000</f>
        <v>0</v>
      </c>
      <c r="AH356" s="83"/>
      <c r="AI356" s="83"/>
      <c r="AJ356" s="85">
        <f>S356*K356/1000</f>
        <v>238680.14478</v>
      </c>
      <c r="AK356" s="85"/>
      <c r="AL356" s="85">
        <f>S356*L356/1000</f>
        <v>0</v>
      </c>
      <c r="AM356" s="85"/>
    </row>
    <row r="357" ht="15" customHeight="1">
      <c r="A357" t="s" s="75">
        <v>411</v>
      </c>
      <c r="B357" s="76"/>
      <c r="C357" s="77">
        <v>2479069990</v>
      </c>
      <c r="D357" s="78">
        <v>0</v>
      </c>
      <c r="E357" s="77">
        <f>IF(W357=0,C357,0)</f>
        <v>0</v>
      </c>
      <c r="F357" s="77">
        <f>IF(W357=1,C357,0)</f>
        <v>2479069990</v>
      </c>
      <c r="G357" s="78">
        <v>385328836</v>
      </c>
      <c r="H357" s="78">
        <v>49309600</v>
      </c>
      <c r="I357" s="78">
        <v>81493520</v>
      </c>
      <c r="J357" s="78">
        <f>G357+H357+I357</f>
        <v>516131956</v>
      </c>
      <c r="K357" s="78">
        <f>IF(W357=0,J357,0)</f>
        <v>0</v>
      </c>
      <c r="L357" s="77">
        <f>IF(W357=1,J357,0)</f>
        <v>516131956</v>
      </c>
      <c r="M357" s="78">
        <v>2995201946</v>
      </c>
      <c r="N357" s="50">
        <f>J357/M357</f>
        <v>0.172319584891189</v>
      </c>
      <c r="O357" s="79">
        <v>82.768</v>
      </c>
      <c r="P357" s="79">
        <v>17.232</v>
      </c>
      <c r="Q357" s="80"/>
      <c r="R357" s="81">
        <v>12.62</v>
      </c>
      <c r="S357" s="81">
        <v>16.84</v>
      </c>
      <c r="T357" s="81">
        <v>16.84</v>
      </c>
      <c r="U357" s="81">
        <v>16.81</v>
      </c>
      <c r="V357" s="82">
        <f>S357*N357+R357*(1-N357)</f>
        <v>13.3471886482408</v>
      </c>
      <c r="W357" s="83">
        <f>IF(R357=S357,0,1)</f>
        <v>1</v>
      </c>
      <c r="X357" s="84">
        <f>IF(R357&lt;14.76,C357,0)</f>
        <v>2479069990</v>
      </c>
      <c r="Y357" s="84">
        <f>IF(S357&lt;14.67,J357,0)</f>
        <v>0</v>
      </c>
      <c r="Z357" s="83"/>
      <c r="AA357" s="85">
        <f>R357*C357/1000</f>
        <v>31285863.2738</v>
      </c>
      <c r="AB357" s="83"/>
      <c r="AC357" s="85">
        <f>S357*J357/1000</f>
        <v>8691662.139040001</v>
      </c>
      <c r="AD357" s="83"/>
      <c r="AE357" s="86">
        <f>E357*R357/1000</f>
        <v>0</v>
      </c>
      <c r="AF357" s="83"/>
      <c r="AG357" s="83">
        <f>F357*R357/1000</f>
        <v>31285863.2738</v>
      </c>
      <c r="AH357" s="83"/>
      <c r="AI357" s="83"/>
      <c r="AJ357" s="85">
        <f>S357*K357/1000</f>
        <v>0</v>
      </c>
      <c r="AK357" s="85"/>
      <c r="AL357" s="85">
        <f>S357*L357/1000</f>
        <v>8691662.139040001</v>
      </c>
      <c r="AM357" s="85"/>
    </row>
    <row r="358" ht="15" customHeight="1">
      <c r="A358" t="s" s="75">
        <v>412</v>
      </c>
      <c r="B358" s="76"/>
      <c r="C358" s="77">
        <v>8218906621</v>
      </c>
      <c r="D358" s="78">
        <v>0</v>
      </c>
      <c r="E358" s="77">
        <f>IF(W358=0,C358,0)</f>
        <v>8218906621</v>
      </c>
      <c r="F358" s="77">
        <f>IF(W358=1,C358,0)</f>
        <v>0</v>
      </c>
      <c r="G358" s="78">
        <v>447165754</v>
      </c>
      <c r="H358" s="78">
        <v>36536400</v>
      </c>
      <c r="I358" s="78">
        <v>230035500</v>
      </c>
      <c r="J358" s="78">
        <f>G358+H358+I358</f>
        <v>713737654</v>
      </c>
      <c r="K358" s="78">
        <f>IF(W358=0,J358,0)</f>
        <v>713737654</v>
      </c>
      <c r="L358" s="77">
        <f>IF(W358=1,J358,0)</f>
        <v>0</v>
      </c>
      <c r="M358" s="78">
        <v>8932644275</v>
      </c>
      <c r="N358" s="50">
        <f>J358/M358</f>
        <v>0.07990216917039381</v>
      </c>
      <c r="O358" s="79">
        <v>92.0098</v>
      </c>
      <c r="P358" s="79">
        <v>7.9902</v>
      </c>
      <c r="Q358" s="80"/>
      <c r="R358" s="81">
        <v>8.109999999999999</v>
      </c>
      <c r="S358" s="81">
        <v>8.109999999999999</v>
      </c>
      <c r="T358" s="81">
        <v>8.109999999999999</v>
      </c>
      <c r="U358" s="81">
        <v>8.109999999999999</v>
      </c>
      <c r="V358" s="82">
        <f>S358*N358+R358*(1-N358)</f>
        <v>8.109999999999999</v>
      </c>
      <c r="W358" s="83">
        <f>IF(R358=S358,0,1)</f>
        <v>0</v>
      </c>
      <c r="X358" s="84">
        <f>IF(R358&lt;14.76,C358,0)</f>
        <v>8218906621</v>
      </c>
      <c r="Y358" s="84">
        <f>IF(S358&lt;14.67,J358,0)</f>
        <v>713737654</v>
      </c>
      <c r="Z358" s="83"/>
      <c r="AA358" s="85">
        <f>R358*C358/1000</f>
        <v>66655332.69631</v>
      </c>
      <c r="AB358" s="83"/>
      <c r="AC358" s="85">
        <f>S358*J358/1000</f>
        <v>5788412.37394</v>
      </c>
      <c r="AD358" s="83"/>
      <c r="AE358" s="86">
        <f>E358*R358/1000</f>
        <v>66655332.69631</v>
      </c>
      <c r="AF358" s="83"/>
      <c r="AG358" s="83">
        <f>F358*R358/1000</f>
        <v>0</v>
      </c>
      <c r="AH358" s="83"/>
      <c r="AI358" s="83"/>
      <c r="AJ358" s="85">
        <f>S358*K358/1000</f>
        <v>5788412.37394</v>
      </c>
      <c r="AK358" s="85"/>
      <c r="AL358" s="85">
        <f>S358*L358/1000</f>
        <v>0</v>
      </c>
      <c r="AM358" s="85"/>
    </row>
    <row r="359" ht="13.3" customHeight="1">
      <c r="A359" s="94"/>
      <c r="B359" s="59"/>
      <c r="C359" s="62"/>
      <c r="D359" s="95">
        <v>0</v>
      </c>
      <c r="E359" s="62"/>
      <c r="F359" s="62"/>
      <c r="G359" s="96"/>
      <c r="H359" s="96"/>
      <c r="I359" s="96"/>
      <c r="J359" s="96"/>
      <c r="K359" s="96"/>
      <c r="L359" s="62"/>
      <c r="M359" s="96"/>
      <c r="N359" s="96"/>
      <c r="O359" s="96"/>
      <c r="P359" s="96"/>
      <c r="Q359" s="97"/>
      <c r="R359" s="96"/>
      <c r="S359" s="96"/>
      <c r="T359" s="96"/>
      <c r="U359" s="96"/>
      <c r="V359" s="96"/>
      <c r="W359" s="96"/>
      <c r="X359" s="96"/>
      <c r="Y359" s="96"/>
      <c r="Z359" s="96"/>
      <c r="AA359" s="96"/>
      <c r="AB359" s="96"/>
      <c r="AC359" s="96"/>
      <c r="AD359" s="96"/>
      <c r="AE359" s="96"/>
      <c r="AF359" s="96"/>
      <c r="AG359" s="96"/>
      <c r="AH359" s="96"/>
      <c r="AI359" s="96"/>
      <c r="AJ359" s="96"/>
      <c r="AK359" s="96"/>
      <c r="AL359" s="96"/>
      <c r="AM359" s="96"/>
    </row>
  </sheetData>
  <mergeCells count="1">
    <mergeCell ref="A1:AM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K353"/>
  <sheetViews>
    <sheetView workbookViewId="0" showGridLines="0" defaultGridColor="1"/>
  </sheetViews>
  <sheetFormatPr defaultColWidth="8.83333" defaultRowHeight="12.75" customHeight="1" outlineLevelRow="0" outlineLevelCol="0"/>
  <cols>
    <col min="1" max="1" width="10.5" style="98" customWidth="1"/>
    <col min="2" max="2" width="21.3516" style="98" customWidth="1"/>
    <col min="3" max="3" width="11.3516" style="98" customWidth="1"/>
    <col min="4" max="4" width="15" style="98" customWidth="1"/>
    <col min="5" max="5" width="12.5" style="98" customWidth="1"/>
    <col min="6" max="7" width="14" style="98" customWidth="1"/>
    <col min="8" max="8" width="17.5" style="98" customWidth="1"/>
    <col min="9" max="9" width="15" style="98" customWidth="1"/>
    <col min="10" max="10" width="12.8516" style="98" customWidth="1"/>
    <col min="11" max="11" width="13.3516" style="98" customWidth="1"/>
    <col min="12" max="16384" width="8.85156" style="98" customWidth="1"/>
  </cols>
  <sheetData>
    <row r="1" ht="15" customHeight="1">
      <c r="A1" t="s" s="71">
        <v>413</v>
      </c>
      <c r="B1" t="s" s="71">
        <v>43</v>
      </c>
      <c r="C1" t="s" s="71">
        <v>414</v>
      </c>
      <c r="D1" t="s" s="71">
        <v>44</v>
      </c>
      <c r="E1" t="s" s="71">
        <v>45</v>
      </c>
      <c r="F1" t="s" s="71">
        <v>46</v>
      </c>
      <c r="G1" t="s" s="71">
        <v>47</v>
      </c>
      <c r="H1" t="s" s="71">
        <v>48</v>
      </c>
      <c r="I1" t="s" s="71">
        <v>50</v>
      </c>
      <c r="J1" t="s" s="71">
        <v>51</v>
      </c>
      <c r="K1" t="s" s="71">
        <v>52</v>
      </c>
    </row>
    <row r="2" ht="15" customHeight="1">
      <c r="A2" t="s" s="99">
        <v>415</v>
      </c>
      <c r="B2" t="s" s="75">
        <v>62</v>
      </c>
      <c r="C2" t="s" s="99">
        <v>416</v>
      </c>
      <c r="D2" s="78">
        <v>2569817492</v>
      </c>
      <c r="E2" s="78">
        <v>0</v>
      </c>
      <c r="F2" s="78">
        <v>219015758</v>
      </c>
      <c r="G2" s="78">
        <v>25280800</v>
      </c>
      <c r="H2" s="78">
        <v>58983600</v>
      </c>
      <c r="I2" s="78">
        <v>2873097650</v>
      </c>
      <c r="J2" s="79">
        <v>89.44410000000001</v>
      </c>
      <c r="K2" s="79">
        <v>10.5559</v>
      </c>
    </row>
    <row r="3" ht="15" customHeight="1">
      <c r="A3" t="s" s="99">
        <v>417</v>
      </c>
      <c r="B3" t="s" s="75">
        <v>63</v>
      </c>
      <c r="C3" t="s" s="99">
        <v>416</v>
      </c>
      <c r="D3" s="78">
        <v>5278116616</v>
      </c>
      <c r="E3" s="78">
        <v>0</v>
      </c>
      <c r="F3" s="78">
        <v>367887292</v>
      </c>
      <c r="G3" s="78">
        <v>107279600</v>
      </c>
      <c r="H3" s="78">
        <v>110059954</v>
      </c>
      <c r="I3" s="78">
        <v>5863343462</v>
      </c>
      <c r="J3" s="79">
        <v>90.0189</v>
      </c>
      <c r="K3" s="79">
        <v>9.9811</v>
      </c>
    </row>
    <row r="4" ht="15" customHeight="1">
      <c r="A4" t="s" s="99">
        <v>418</v>
      </c>
      <c r="B4" t="s" s="75">
        <v>64</v>
      </c>
      <c r="C4" t="s" s="99">
        <v>416</v>
      </c>
      <c r="D4" s="78">
        <v>1495562201</v>
      </c>
      <c r="E4" s="78">
        <v>0</v>
      </c>
      <c r="F4" s="78">
        <v>36913085</v>
      </c>
      <c r="G4" s="78">
        <v>32488400</v>
      </c>
      <c r="H4" s="78">
        <v>126846173</v>
      </c>
      <c r="I4" s="78">
        <v>1691809859</v>
      </c>
      <c r="J4" s="79">
        <v>88.40009999999999</v>
      </c>
      <c r="K4" s="79">
        <v>11.5999</v>
      </c>
    </row>
    <row r="5" ht="15" customHeight="1">
      <c r="A5" t="s" s="99">
        <v>419</v>
      </c>
      <c r="B5" t="s" s="75">
        <v>65</v>
      </c>
      <c r="C5" t="s" s="99">
        <v>416</v>
      </c>
      <c r="D5" s="78">
        <v>544593462</v>
      </c>
      <c r="E5" s="78">
        <v>0</v>
      </c>
      <c r="F5" s="78">
        <v>40363062</v>
      </c>
      <c r="G5" s="78">
        <v>28076977</v>
      </c>
      <c r="H5" s="78">
        <v>39737003</v>
      </c>
      <c r="I5" s="78">
        <v>652770504</v>
      </c>
      <c r="J5" s="79">
        <v>83.428</v>
      </c>
      <c r="K5" s="79">
        <v>16.572</v>
      </c>
    </row>
    <row r="6" ht="15" customHeight="1">
      <c r="A6" t="s" s="99">
        <v>420</v>
      </c>
      <c r="B6" t="s" s="75">
        <v>66</v>
      </c>
      <c r="C6" t="s" s="99">
        <v>416</v>
      </c>
      <c r="D6" s="78">
        <v>2869394132</v>
      </c>
      <c r="E6" s="78">
        <v>0</v>
      </c>
      <c r="F6" s="78">
        <v>254700578</v>
      </c>
      <c r="G6" s="78">
        <v>222189327</v>
      </c>
      <c r="H6" s="78">
        <v>344842220</v>
      </c>
      <c r="I6" s="78">
        <v>3691126257</v>
      </c>
      <c r="J6" s="79">
        <v>77.7376</v>
      </c>
      <c r="K6" s="79">
        <v>22.2624</v>
      </c>
    </row>
    <row r="7" ht="15" customHeight="1">
      <c r="A7" t="s" s="99">
        <v>421</v>
      </c>
      <c r="B7" t="s" s="75">
        <v>67</v>
      </c>
      <c r="C7" t="s" s="99">
        <v>416</v>
      </c>
      <c r="D7" s="78">
        <v>311310436</v>
      </c>
      <c r="E7" s="78">
        <v>0</v>
      </c>
      <c r="F7" s="78">
        <v>1843166</v>
      </c>
      <c r="G7" s="78">
        <v>0</v>
      </c>
      <c r="H7" s="78">
        <v>5472067</v>
      </c>
      <c r="I7" s="78">
        <v>318625669</v>
      </c>
      <c r="J7" s="79">
        <v>97.7041</v>
      </c>
      <c r="K7" s="79">
        <v>2.2959</v>
      </c>
    </row>
    <row r="8" ht="15" customHeight="1">
      <c r="A8" t="s" s="99">
        <v>422</v>
      </c>
      <c r="B8" t="s" s="75">
        <v>68</v>
      </c>
      <c r="C8" t="s" s="99">
        <v>416</v>
      </c>
      <c r="D8" s="78">
        <v>2816128760</v>
      </c>
      <c r="E8" s="78">
        <v>0</v>
      </c>
      <c r="F8" s="78">
        <v>189286790</v>
      </c>
      <c r="G8" s="78">
        <v>117885083</v>
      </c>
      <c r="H8" s="78">
        <v>93910958</v>
      </c>
      <c r="I8" s="78">
        <v>3217211591</v>
      </c>
      <c r="J8" s="79">
        <v>87.53319999999999</v>
      </c>
      <c r="K8" s="79">
        <v>12.4668</v>
      </c>
    </row>
    <row r="9" ht="15" customHeight="1">
      <c r="A9" t="s" s="99">
        <v>423</v>
      </c>
      <c r="B9" t="s" s="75">
        <v>69</v>
      </c>
      <c r="C9" t="s" s="99">
        <v>416</v>
      </c>
      <c r="D9" s="78">
        <v>2724900773</v>
      </c>
      <c r="E9" s="78">
        <v>0</v>
      </c>
      <c r="F9" s="78">
        <v>201124156</v>
      </c>
      <c r="G9" s="78">
        <v>5387600</v>
      </c>
      <c r="H9" s="78">
        <v>139492100</v>
      </c>
      <c r="I9" s="78">
        <v>3070904629</v>
      </c>
      <c r="J9" s="79">
        <v>88.7328</v>
      </c>
      <c r="K9" s="79">
        <v>11.2672</v>
      </c>
    </row>
    <row r="10" ht="15" customHeight="1">
      <c r="A10" t="s" s="99">
        <v>424</v>
      </c>
      <c r="B10" t="s" s="75">
        <v>70</v>
      </c>
      <c r="C10" t="s" s="99">
        <v>416</v>
      </c>
      <c r="D10" s="78">
        <v>9077872633</v>
      </c>
      <c r="E10" s="78">
        <v>0</v>
      </c>
      <c r="F10" s="78">
        <v>680896666</v>
      </c>
      <c r="G10" s="78">
        <v>827792800</v>
      </c>
      <c r="H10" s="78">
        <v>354008940</v>
      </c>
      <c r="I10" s="78">
        <v>10940571039</v>
      </c>
      <c r="J10" s="79">
        <v>82.9744</v>
      </c>
      <c r="K10" s="79">
        <v>17.0256</v>
      </c>
    </row>
    <row r="11" ht="15" customHeight="1">
      <c r="A11" t="s" s="99">
        <v>425</v>
      </c>
      <c r="B11" t="s" s="75">
        <v>71</v>
      </c>
      <c r="C11" t="s" s="99">
        <v>416</v>
      </c>
      <c r="D11" s="78">
        <v>12578665911</v>
      </c>
      <c r="E11" s="78">
        <v>0</v>
      </c>
      <c r="F11" s="78">
        <v>511501086</v>
      </c>
      <c r="G11" s="78">
        <v>25403300</v>
      </c>
      <c r="H11" s="78">
        <v>191285110</v>
      </c>
      <c r="I11" s="78">
        <v>13306855407</v>
      </c>
      <c r="J11" s="79">
        <v>94.5277</v>
      </c>
      <c r="K11" s="79">
        <v>5.4723</v>
      </c>
    </row>
    <row r="12" ht="15" customHeight="1">
      <c r="A12" t="s" s="99">
        <v>426</v>
      </c>
      <c r="B12" t="s" s="75">
        <v>72</v>
      </c>
      <c r="C12" t="s" s="99">
        <v>416</v>
      </c>
      <c r="D12" s="78">
        <v>938173012</v>
      </c>
      <c r="E12" s="78">
        <v>0</v>
      </c>
      <c r="F12" s="78">
        <v>17059162</v>
      </c>
      <c r="G12" s="78">
        <v>6727700</v>
      </c>
      <c r="H12" s="78">
        <v>13242668</v>
      </c>
      <c r="I12" s="78">
        <v>975202542</v>
      </c>
      <c r="J12" s="79">
        <v>96.2029</v>
      </c>
      <c r="K12" s="79">
        <v>3.7971</v>
      </c>
    </row>
    <row r="13" ht="15" customHeight="1">
      <c r="A13" t="s" s="99">
        <v>427</v>
      </c>
      <c r="B13" t="s" s="75">
        <v>73</v>
      </c>
      <c r="C13" t="s" s="99">
        <v>416</v>
      </c>
      <c r="D13" s="78">
        <v>419964902</v>
      </c>
      <c r="E13" s="78">
        <v>0</v>
      </c>
      <c r="F13" s="78">
        <v>10618999</v>
      </c>
      <c r="G13" s="78">
        <v>1374700</v>
      </c>
      <c r="H13" s="78">
        <v>14600463</v>
      </c>
      <c r="I13" s="78">
        <v>446559064</v>
      </c>
      <c r="J13" s="79">
        <v>94.0446</v>
      </c>
      <c r="K13" s="79">
        <v>5.9554</v>
      </c>
    </row>
    <row r="14" ht="15" customHeight="1">
      <c r="A14" t="s" s="99">
        <v>428</v>
      </c>
      <c r="B14" t="s" s="75">
        <v>74</v>
      </c>
      <c r="C14" t="s" s="99">
        <v>416</v>
      </c>
      <c r="D14" s="78">
        <v>245529946</v>
      </c>
      <c r="E14" s="78">
        <v>0</v>
      </c>
      <c r="F14" s="78">
        <v>10200413</v>
      </c>
      <c r="G14" s="78">
        <v>1272610</v>
      </c>
      <c r="H14" s="78">
        <v>28578124</v>
      </c>
      <c r="I14" s="78">
        <v>285581093</v>
      </c>
      <c r="J14" s="79">
        <v>85.9756</v>
      </c>
      <c r="K14" s="79">
        <v>14.0244</v>
      </c>
    </row>
    <row r="15" ht="15" customHeight="1">
      <c r="A15" t="s" s="99">
        <v>429</v>
      </c>
      <c r="B15" t="s" s="75">
        <v>75</v>
      </c>
      <c r="C15" t="s" s="99">
        <v>416</v>
      </c>
      <c r="D15" s="78">
        <v>3513027272</v>
      </c>
      <c r="E15" s="78">
        <v>177400</v>
      </c>
      <c r="F15" s="78">
        <v>189886298</v>
      </c>
      <c r="G15" s="78">
        <v>55770680</v>
      </c>
      <c r="H15" s="78">
        <v>91619290</v>
      </c>
      <c r="I15" s="78">
        <v>3850480940</v>
      </c>
      <c r="J15" s="79">
        <v>91.2407</v>
      </c>
      <c r="K15" s="79">
        <v>8.7593</v>
      </c>
    </row>
    <row r="16" ht="15" customHeight="1">
      <c r="A16" t="s" s="99">
        <v>430</v>
      </c>
      <c r="B16" t="s" s="75">
        <v>76</v>
      </c>
      <c r="C16" t="s" s="99">
        <v>416</v>
      </c>
      <c r="D16" s="78">
        <v>1027427500</v>
      </c>
      <c r="E16" s="78">
        <v>0</v>
      </c>
      <c r="F16" s="78">
        <v>83279419</v>
      </c>
      <c r="G16" s="78">
        <v>26670100</v>
      </c>
      <c r="H16" s="78">
        <v>38081608</v>
      </c>
      <c r="I16" s="78">
        <v>1175458627</v>
      </c>
      <c r="J16" s="79">
        <v>87.40649999999999</v>
      </c>
      <c r="K16" s="79">
        <v>12.5935</v>
      </c>
    </row>
    <row r="17" ht="15" customHeight="1">
      <c r="A17" t="s" s="99">
        <v>431</v>
      </c>
      <c r="B17" t="s" s="75">
        <v>77</v>
      </c>
      <c r="C17" t="s" s="99">
        <v>416</v>
      </c>
      <c r="D17" s="78">
        <v>5353375023</v>
      </c>
      <c r="E17" s="78">
        <v>0</v>
      </c>
      <c r="F17" s="78">
        <v>471878160</v>
      </c>
      <c r="G17" s="78">
        <v>237436848</v>
      </c>
      <c r="H17" s="78">
        <v>248365905</v>
      </c>
      <c r="I17" s="78">
        <v>6311055936</v>
      </c>
      <c r="J17" s="79">
        <v>84.8253</v>
      </c>
      <c r="K17" s="79">
        <v>15.1747</v>
      </c>
    </row>
    <row r="18" ht="15" customHeight="1">
      <c r="A18" t="s" s="99">
        <v>432</v>
      </c>
      <c r="B18" t="s" s="75">
        <v>78</v>
      </c>
      <c r="C18" t="s" s="99">
        <v>416</v>
      </c>
      <c r="D18" s="78">
        <v>2166601901</v>
      </c>
      <c r="E18" s="78">
        <v>0</v>
      </c>
      <c r="F18" s="78">
        <v>412051270</v>
      </c>
      <c r="G18" s="78">
        <v>187011100</v>
      </c>
      <c r="H18" s="78">
        <v>93562850</v>
      </c>
      <c r="I18" s="78">
        <v>2859227121</v>
      </c>
      <c r="J18" s="79">
        <v>75.7758</v>
      </c>
      <c r="K18" s="79">
        <v>24.2242</v>
      </c>
    </row>
    <row r="19" ht="15" customHeight="1">
      <c r="A19" t="s" s="99">
        <v>433</v>
      </c>
      <c r="B19" t="s" s="75">
        <v>79</v>
      </c>
      <c r="C19" t="s" s="99">
        <v>416</v>
      </c>
      <c r="D19" s="78">
        <v>680175091</v>
      </c>
      <c r="E19" s="78">
        <v>0</v>
      </c>
      <c r="F19" s="78">
        <v>144520609</v>
      </c>
      <c r="G19" s="78">
        <v>262374000</v>
      </c>
      <c r="H19" s="78">
        <v>52144554</v>
      </c>
      <c r="I19" s="78">
        <v>1139214254</v>
      </c>
      <c r="J19" s="79">
        <v>59.7056</v>
      </c>
      <c r="K19" s="79">
        <v>40.2944</v>
      </c>
    </row>
    <row r="20" ht="15" customHeight="1">
      <c r="A20" t="s" s="99">
        <v>434</v>
      </c>
      <c r="B20" t="s" s="75">
        <v>80</v>
      </c>
      <c r="C20" t="s" s="99">
        <v>416</v>
      </c>
      <c r="D20" s="78">
        <v>1129618443</v>
      </c>
      <c r="E20" s="78">
        <v>0</v>
      </c>
      <c r="F20" s="78">
        <v>138869227</v>
      </c>
      <c r="G20" s="78">
        <v>178340400</v>
      </c>
      <c r="H20" s="78">
        <v>153389430</v>
      </c>
      <c r="I20" s="78">
        <v>1600217500</v>
      </c>
      <c r="J20" s="79">
        <v>70.5916</v>
      </c>
      <c r="K20" s="79">
        <v>29.4084</v>
      </c>
    </row>
    <row r="21" ht="15" customHeight="1">
      <c r="A21" t="s" s="99">
        <v>435</v>
      </c>
      <c r="B21" t="s" s="75">
        <v>81</v>
      </c>
      <c r="C21" t="s" s="99">
        <v>416</v>
      </c>
      <c r="D21" s="78">
        <v>19481851049</v>
      </c>
      <c r="E21" s="78">
        <v>0</v>
      </c>
      <c r="F21" s="78">
        <v>1879347857</v>
      </c>
      <c r="G21" s="78">
        <v>105764700</v>
      </c>
      <c r="H21" s="78">
        <v>403867570</v>
      </c>
      <c r="I21" s="78">
        <v>21870831176</v>
      </c>
      <c r="J21" s="79">
        <v>89.07689999999999</v>
      </c>
      <c r="K21" s="79">
        <v>10.9231</v>
      </c>
    </row>
    <row r="22" ht="15" customHeight="1">
      <c r="A22" t="s" s="99">
        <v>436</v>
      </c>
      <c r="B22" t="s" s="75">
        <v>82</v>
      </c>
      <c r="C22" t="s" s="99">
        <v>416</v>
      </c>
      <c r="D22" s="78">
        <v>535440474</v>
      </c>
      <c r="E22" s="78">
        <v>0</v>
      </c>
      <c r="F22" s="78">
        <v>26661879</v>
      </c>
      <c r="G22" s="78">
        <v>10814900</v>
      </c>
      <c r="H22" s="78">
        <v>28500240</v>
      </c>
      <c r="I22" s="78">
        <v>601417493</v>
      </c>
      <c r="J22" s="79">
        <v>89.02970000000001</v>
      </c>
      <c r="K22" s="79">
        <v>10.9703</v>
      </c>
    </row>
    <row r="23" ht="15" customHeight="1">
      <c r="A23" t="s" s="99">
        <v>437</v>
      </c>
      <c r="B23" t="s" s="75">
        <v>83</v>
      </c>
      <c r="C23" t="s" s="99">
        <v>416</v>
      </c>
      <c r="D23" s="78">
        <v>588972445</v>
      </c>
      <c r="E23" s="78">
        <v>0</v>
      </c>
      <c r="F23" s="78">
        <v>19688610</v>
      </c>
      <c r="G23" s="78">
        <v>1924045</v>
      </c>
      <c r="H23" s="78">
        <v>39704752</v>
      </c>
      <c r="I23" s="78">
        <v>650289852</v>
      </c>
      <c r="J23" s="79">
        <v>90.57080000000001</v>
      </c>
      <c r="K23" s="79">
        <v>9.4292</v>
      </c>
    </row>
    <row r="24" ht="15" customHeight="1">
      <c r="A24" t="s" s="99">
        <v>438</v>
      </c>
      <c r="B24" t="s" s="75">
        <v>84</v>
      </c>
      <c r="C24" t="s" s="99">
        <v>416</v>
      </c>
      <c r="D24" s="78">
        <v>3641337089</v>
      </c>
      <c r="E24" s="78">
        <v>0</v>
      </c>
      <c r="F24" s="78">
        <v>552102826</v>
      </c>
      <c r="G24" s="78">
        <v>406313400</v>
      </c>
      <c r="H24" s="78">
        <v>132317200</v>
      </c>
      <c r="I24" s="78">
        <v>4732070515</v>
      </c>
      <c r="J24" s="79">
        <v>76.9502</v>
      </c>
      <c r="K24" s="79">
        <v>23.0498</v>
      </c>
    </row>
    <row r="25" ht="15" customHeight="1">
      <c r="A25" t="s" s="99">
        <v>439</v>
      </c>
      <c r="B25" t="s" s="75">
        <v>85</v>
      </c>
      <c r="C25" t="s" s="99">
        <v>416</v>
      </c>
      <c r="D25" s="78">
        <v>1838979018</v>
      </c>
      <c r="E25" s="78">
        <v>0</v>
      </c>
      <c r="F25" s="78">
        <v>72232689</v>
      </c>
      <c r="G25" s="78">
        <v>12853790</v>
      </c>
      <c r="H25" s="78">
        <v>51212631</v>
      </c>
      <c r="I25" s="78">
        <v>1975278128</v>
      </c>
      <c r="J25" s="79">
        <v>93.0998</v>
      </c>
      <c r="K25" s="79">
        <v>6.9002</v>
      </c>
    </row>
    <row r="26" ht="15" customHeight="1">
      <c r="A26" t="s" s="99">
        <v>440</v>
      </c>
      <c r="B26" t="s" s="75">
        <v>86</v>
      </c>
      <c r="C26" t="s" s="99">
        <v>416</v>
      </c>
      <c r="D26" s="78">
        <v>2444674216</v>
      </c>
      <c r="E26" s="78">
        <v>0</v>
      </c>
      <c r="F26" s="78">
        <v>333929809</v>
      </c>
      <c r="G26" s="78">
        <v>374607405</v>
      </c>
      <c r="H26" s="78">
        <v>324559547</v>
      </c>
      <c r="I26" s="78">
        <v>3477770977</v>
      </c>
      <c r="J26" s="79">
        <v>70.29430000000001</v>
      </c>
      <c r="K26" s="79">
        <v>29.7057</v>
      </c>
    </row>
    <row r="27" ht="15" customHeight="1">
      <c r="A27" t="s" s="99">
        <v>441</v>
      </c>
      <c r="B27" t="s" s="75">
        <v>87</v>
      </c>
      <c r="C27" t="s" s="99">
        <v>416</v>
      </c>
      <c r="D27" s="78">
        <v>9865780750</v>
      </c>
      <c r="E27" s="78">
        <v>0</v>
      </c>
      <c r="F27" s="78">
        <v>369541149</v>
      </c>
      <c r="G27" s="78">
        <v>28333500</v>
      </c>
      <c r="H27" s="78">
        <v>101631270</v>
      </c>
      <c r="I27" s="78">
        <v>10365286669</v>
      </c>
      <c r="J27" s="79">
        <v>95.181</v>
      </c>
      <c r="K27" s="79">
        <v>4.819</v>
      </c>
    </row>
    <row r="28" ht="15" customHeight="1">
      <c r="A28" t="s" s="99">
        <v>442</v>
      </c>
      <c r="B28" t="s" s="75">
        <v>88</v>
      </c>
      <c r="C28" t="s" s="99">
        <v>416</v>
      </c>
      <c r="D28" s="78">
        <v>1070936117</v>
      </c>
      <c r="E28" s="78">
        <v>0</v>
      </c>
      <c r="F28" s="78">
        <v>21942571</v>
      </c>
      <c r="G28" s="78">
        <v>5092451</v>
      </c>
      <c r="H28" s="78">
        <v>25233437</v>
      </c>
      <c r="I28" s="78">
        <v>1123204576</v>
      </c>
      <c r="J28" s="79">
        <v>95.34650000000001</v>
      </c>
      <c r="K28" s="79">
        <v>4.6535</v>
      </c>
    </row>
    <row r="29" ht="15" customHeight="1">
      <c r="A29" t="s" s="99">
        <v>443</v>
      </c>
      <c r="B29" t="s" s="75">
        <v>89</v>
      </c>
      <c r="C29" t="s" s="99">
        <v>416</v>
      </c>
      <c r="D29" s="78">
        <v>691651995</v>
      </c>
      <c r="E29" s="78">
        <v>2146563</v>
      </c>
      <c r="F29" s="78">
        <v>118394779</v>
      </c>
      <c r="G29" s="78">
        <v>12657200</v>
      </c>
      <c r="H29" s="78">
        <v>21310890</v>
      </c>
      <c r="I29" s="78">
        <v>846161427</v>
      </c>
      <c r="J29" s="79">
        <v>81.9936</v>
      </c>
      <c r="K29" s="79">
        <v>18.0064</v>
      </c>
    </row>
    <row r="30" ht="15" customHeight="1">
      <c r="A30" t="s" s="99">
        <v>444</v>
      </c>
      <c r="B30" t="s" s="75">
        <v>90</v>
      </c>
      <c r="C30" t="s" s="99">
        <v>416</v>
      </c>
      <c r="D30" s="78">
        <v>267482095</v>
      </c>
      <c r="E30" s="78">
        <v>0</v>
      </c>
      <c r="F30" s="78">
        <v>19995987</v>
      </c>
      <c r="G30" s="78">
        <v>11291016</v>
      </c>
      <c r="H30" s="78">
        <v>8029381</v>
      </c>
      <c r="I30" s="78">
        <v>306798479</v>
      </c>
      <c r="J30" s="79">
        <v>87.1849</v>
      </c>
      <c r="K30" s="79">
        <v>12.8151</v>
      </c>
    </row>
    <row r="31" ht="15" customHeight="1">
      <c r="A31" t="s" s="99">
        <v>445</v>
      </c>
      <c r="B31" t="s" s="75">
        <v>91</v>
      </c>
      <c r="C31" t="s" s="99">
        <v>416</v>
      </c>
      <c r="D31" s="78">
        <v>8280241803</v>
      </c>
      <c r="E31" s="78">
        <v>840675</v>
      </c>
      <c r="F31" s="78">
        <v>727209905</v>
      </c>
      <c r="G31" s="78">
        <v>209159810</v>
      </c>
      <c r="H31" s="78">
        <v>249534410</v>
      </c>
      <c r="I31" s="78">
        <v>9466986603</v>
      </c>
      <c r="J31" s="79">
        <v>87.47329999999999</v>
      </c>
      <c r="K31" s="79">
        <v>12.5267</v>
      </c>
    </row>
    <row r="32" ht="15" customHeight="1">
      <c r="A32" t="s" s="99">
        <v>446</v>
      </c>
      <c r="B32" t="s" s="75">
        <v>92</v>
      </c>
      <c r="C32" t="s" s="99">
        <v>416</v>
      </c>
      <c r="D32" s="78">
        <v>7456606629</v>
      </c>
      <c r="E32" s="78">
        <v>0</v>
      </c>
      <c r="F32" s="78">
        <v>455663320</v>
      </c>
      <c r="G32" s="78">
        <v>1298144533</v>
      </c>
      <c r="H32" s="78">
        <v>382049800</v>
      </c>
      <c r="I32" s="78">
        <v>9592464282</v>
      </c>
      <c r="J32" s="79">
        <v>77.73399999999999</v>
      </c>
      <c r="K32" s="79">
        <v>22.266</v>
      </c>
    </row>
    <row r="33" ht="15" customHeight="1">
      <c r="A33" t="s" s="99">
        <v>447</v>
      </c>
      <c r="B33" t="s" s="75">
        <v>93</v>
      </c>
      <c r="C33" t="s" s="99">
        <v>416</v>
      </c>
      <c r="D33" s="78">
        <v>1077451069</v>
      </c>
      <c r="E33" s="78">
        <v>0</v>
      </c>
      <c r="F33" s="78">
        <v>29827931</v>
      </c>
      <c r="G33" s="78">
        <v>33920724</v>
      </c>
      <c r="H33" s="78">
        <v>197017766</v>
      </c>
      <c r="I33" s="78">
        <v>1338217490</v>
      </c>
      <c r="J33" s="79">
        <v>80.51390000000001</v>
      </c>
      <c r="K33" s="79">
        <v>19.4861</v>
      </c>
    </row>
    <row r="34" ht="15" customHeight="1">
      <c r="A34" t="s" s="99">
        <v>448</v>
      </c>
      <c r="B34" t="s" s="75">
        <v>94</v>
      </c>
      <c r="C34" t="s" s="99">
        <v>416</v>
      </c>
      <c r="D34" s="78">
        <v>184410790</v>
      </c>
      <c r="E34" s="78">
        <v>0</v>
      </c>
      <c r="F34" s="78">
        <v>8390221</v>
      </c>
      <c r="G34" s="78">
        <v>4276200</v>
      </c>
      <c r="H34" s="78">
        <v>64079745</v>
      </c>
      <c r="I34" s="78">
        <v>261156956</v>
      </c>
      <c r="J34" s="79">
        <v>70.613</v>
      </c>
      <c r="K34" s="79">
        <v>29.387</v>
      </c>
    </row>
    <row r="35" ht="15" customHeight="1">
      <c r="A35" t="s" s="99">
        <v>449</v>
      </c>
      <c r="B35" t="s" s="75">
        <v>95</v>
      </c>
      <c r="C35" t="s" s="99">
        <v>416</v>
      </c>
      <c r="D35" s="78">
        <v>1365503623</v>
      </c>
      <c r="E35" s="78">
        <v>0</v>
      </c>
      <c r="F35" s="78">
        <v>41047077</v>
      </c>
      <c r="G35" s="78">
        <v>11855100</v>
      </c>
      <c r="H35" s="78">
        <v>23975080</v>
      </c>
      <c r="I35" s="78">
        <v>1442380880</v>
      </c>
      <c r="J35" s="79">
        <v>94.67010000000001</v>
      </c>
      <c r="K35" s="79">
        <v>5.3299</v>
      </c>
    </row>
    <row r="36" ht="15" customHeight="1">
      <c r="A36" t="s" s="99">
        <v>450</v>
      </c>
      <c r="B36" t="s" s="75">
        <v>96</v>
      </c>
      <c r="C36" t="s" s="99">
        <v>416</v>
      </c>
      <c r="D36" s="78">
        <v>141541579903</v>
      </c>
      <c r="E36" s="78">
        <v>0</v>
      </c>
      <c r="F36" s="78">
        <v>60779084089</v>
      </c>
      <c r="G36" s="78">
        <v>1427978501</v>
      </c>
      <c r="H36" s="78">
        <v>8468831524</v>
      </c>
      <c r="I36" s="78">
        <v>212217474017</v>
      </c>
      <c r="J36" s="79">
        <v>66.6965</v>
      </c>
      <c r="K36" s="79">
        <v>33.3035</v>
      </c>
    </row>
    <row r="37" ht="15" customHeight="1">
      <c r="A37" t="s" s="99">
        <v>451</v>
      </c>
      <c r="B37" t="s" s="75">
        <v>97</v>
      </c>
      <c r="C37" t="s" s="99">
        <v>416</v>
      </c>
      <c r="D37" s="78">
        <v>5905333138</v>
      </c>
      <c r="E37" s="78">
        <v>0</v>
      </c>
      <c r="F37" s="78">
        <v>469541842</v>
      </c>
      <c r="G37" s="78">
        <v>46801730</v>
      </c>
      <c r="H37" s="78">
        <v>233019000</v>
      </c>
      <c r="I37" s="78">
        <v>6654695710</v>
      </c>
      <c r="J37" s="79">
        <v>88.7393</v>
      </c>
      <c r="K37" s="79">
        <v>11.2607</v>
      </c>
    </row>
    <row r="38" ht="15" customHeight="1">
      <c r="A38" t="s" s="99">
        <v>452</v>
      </c>
      <c r="B38" t="s" s="75">
        <v>98</v>
      </c>
      <c r="C38" t="s" s="99">
        <v>416</v>
      </c>
      <c r="D38" s="78">
        <v>1208842085</v>
      </c>
      <c r="E38" s="78">
        <v>0</v>
      </c>
      <c r="F38" s="78">
        <v>74040926</v>
      </c>
      <c r="G38" s="78">
        <v>144864140</v>
      </c>
      <c r="H38" s="78">
        <v>47822070</v>
      </c>
      <c r="I38" s="78">
        <v>1475569221</v>
      </c>
      <c r="J38" s="79">
        <v>81.9238</v>
      </c>
      <c r="K38" s="79">
        <v>18.0762</v>
      </c>
    </row>
    <row r="39" ht="15" customHeight="1">
      <c r="A39" t="s" s="99">
        <v>453</v>
      </c>
      <c r="B39" t="s" s="75">
        <v>99</v>
      </c>
      <c r="C39" t="s" s="99">
        <v>416</v>
      </c>
      <c r="D39" s="78">
        <v>2314750998</v>
      </c>
      <c r="E39" s="78">
        <v>0</v>
      </c>
      <c r="F39" s="78">
        <v>15453403</v>
      </c>
      <c r="G39" s="78">
        <v>2160453</v>
      </c>
      <c r="H39" s="78">
        <v>50599894</v>
      </c>
      <c r="I39" s="78">
        <v>2382964748</v>
      </c>
      <c r="J39" s="79">
        <v>97.1374</v>
      </c>
      <c r="K39" s="79">
        <v>2.8626</v>
      </c>
    </row>
    <row r="40" ht="15" customHeight="1">
      <c r="A40" t="s" s="99">
        <v>454</v>
      </c>
      <c r="B40" t="s" s="75">
        <v>100</v>
      </c>
      <c r="C40" t="s" s="99">
        <v>416</v>
      </c>
      <c r="D40" s="78">
        <v>960096775</v>
      </c>
      <c r="E40" s="78">
        <v>0</v>
      </c>
      <c r="F40" s="78">
        <v>118347980</v>
      </c>
      <c r="G40" s="78">
        <v>53095200</v>
      </c>
      <c r="H40" s="78">
        <v>23555750</v>
      </c>
      <c r="I40" s="78">
        <v>1155095705</v>
      </c>
      <c r="J40" s="79">
        <v>83.11839999999999</v>
      </c>
      <c r="K40" s="79">
        <v>16.8816</v>
      </c>
    </row>
    <row r="41" ht="15" customHeight="1">
      <c r="A41" t="s" s="99">
        <v>455</v>
      </c>
      <c r="B41" t="s" s="75">
        <v>101</v>
      </c>
      <c r="C41" t="s" s="99">
        <v>416</v>
      </c>
      <c r="D41" s="78">
        <v>7164371965</v>
      </c>
      <c r="E41" s="78">
        <v>0</v>
      </c>
      <c r="F41" s="78">
        <v>1402084909</v>
      </c>
      <c r="G41" s="78">
        <v>289157600</v>
      </c>
      <c r="H41" s="78">
        <v>132847700</v>
      </c>
      <c r="I41" s="78">
        <v>8988462174</v>
      </c>
      <c r="J41" s="79">
        <v>79.7063</v>
      </c>
      <c r="K41" s="79">
        <v>20.2937</v>
      </c>
    </row>
    <row r="42" ht="15" customHeight="1">
      <c r="A42" t="s" s="99">
        <v>456</v>
      </c>
      <c r="B42" t="s" s="75">
        <v>102</v>
      </c>
      <c r="C42" t="s" s="99">
        <v>416</v>
      </c>
      <c r="D42" s="78">
        <v>5510063426</v>
      </c>
      <c r="E42" s="78">
        <v>0</v>
      </c>
      <c r="F42" s="78">
        <v>160902004</v>
      </c>
      <c r="G42" s="78">
        <v>22136100</v>
      </c>
      <c r="H42" s="78">
        <v>114159630</v>
      </c>
      <c r="I42" s="78">
        <v>5807261160</v>
      </c>
      <c r="J42" s="79">
        <v>94.8823</v>
      </c>
      <c r="K42" s="79">
        <v>5.1177</v>
      </c>
    </row>
    <row r="43" ht="15" customHeight="1">
      <c r="A43" t="s" s="99">
        <v>457</v>
      </c>
      <c r="B43" t="s" s="75">
        <v>103</v>
      </c>
      <c r="C43" t="s" s="99">
        <v>416</v>
      </c>
      <c r="D43" s="78">
        <v>3792063310</v>
      </c>
      <c r="E43" s="78">
        <v>0</v>
      </c>
      <c r="F43" s="78">
        <v>277888320</v>
      </c>
      <c r="G43" s="78">
        <v>168194230</v>
      </c>
      <c r="H43" s="78">
        <v>119899010</v>
      </c>
      <c r="I43" s="78">
        <v>4358044870</v>
      </c>
      <c r="J43" s="79">
        <v>87.0129</v>
      </c>
      <c r="K43" s="79">
        <v>12.9871</v>
      </c>
    </row>
    <row r="44" ht="15" customHeight="1">
      <c r="A44" t="s" s="99">
        <v>458</v>
      </c>
      <c r="B44" t="s" s="75">
        <v>104</v>
      </c>
      <c r="C44" t="s" s="99">
        <v>416</v>
      </c>
      <c r="D44" s="78">
        <v>504840510</v>
      </c>
      <c r="E44" s="78">
        <v>0</v>
      </c>
      <c r="F44" s="78">
        <v>28471358</v>
      </c>
      <c r="G44" s="78">
        <v>12635500</v>
      </c>
      <c r="H44" s="78">
        <v>19553550</v>
      </c>
      <c r="I44" s="78">
        <v>565500918</v>
      </c>
      <c r="J44" s="79">
        <v>89.2732</v>
      </c>
      <c r="K44" s="79">
        <v>10.7268</v>
      </c>
    </row>
    <row r="45" ht="15" customHeight="1">
      <c r="A45" t="s" s="99">
        <v>459</v>
      </c>
      <c r="B45" t="s" s="75">
        <v>105</v>
      </c>
      <c r="C45" t="s" s="99">
        <v>416</v>
      </c>
      <c r="D45" s="78">
        <v>9595963298</v>
      </c>
      <c r="E45" s="78">
        <v>0</v>
      </c>
      <c r="F45" s="78">
        <v>1067887956</v>
      </c>
      <c r="G45" s="78">
        <v>218082840</v>
      </c>
      <c r="H45" s="78">
        <v>339246320</v>
      </c>
      <c r="I45" s="78">
        <v>11221180414</v>
      </c>
      <c r="J45" s="79">
        <v>85.51649999999999</v>
      </c>
      <c r="K45" s="79">
        <v>14.4835</v>
      </c>
    </row>
    <row r="46" ht="15" customHeight="1">
      <c r="A46" t="s" s="99">
        <v>460</v>
      </c>
      <c r="B46" t="s" s="75">
        <v>106</v>
      </c>
      <c r="C46" t="s" s="99">
        <v>416</v>
      </c>
      <c r="D46" s="78">
        <v>353339244</v>
      </c>
      <c r="E46" s="78">
        <v>0</v>
      </c>
      <c r="F46" s="78">
        <v>11598677</v>
      </c>
      <c r="G46" s="78">
        <v>3739900</v>
      </c>
      <c r="H46" s="78">
        <v>11621285</v>
      </c>
      <c r="I46" s="78">
        <v>380299106</v>
      </c>
      <c r="J46" s="79">
        <v>92.9109</v>
      </c>
      <c r="K46" s="79">
        <v>7.0891</v>
      </c>
    </row>
    <row r="47" ht="15" customHeight="1">
      <c r="A47" t="s" s="99">
        <v>461</v>
      </c>
      <c r="B47" t="s" s="75">
        <v>107</v>
      </c>
      <c r="C47" t="s" s="99">
        <v>416</v>
      </c>
      <c r="D47" s="78">
        <v>26623129744</v>
      </c>
      <c r="E47" s="78">
        <v>0</v>
      </c>
      <c r="F47" s="78">
        <v>2441019555</v>
      </c>
      <c r="G47" s="78">
        <v>21092200</v>
      </c>
      <c r="H47" s="78">
        <v>319160879</v>
      </c>
      <c r="I47" s="78">
        <v>29404402378</v>
      </c>
      <c r="J47" s="79">
        <v>90.54130000000001</v>
      </c>
      <c r="K47" s="79">
        <v>9.4587</v>
      </c>
    </row>
    <row r="48" ht="15" customHeight="1">
      <c r="A48" t="s" s="99">
        <v>462</v>
      </c>
      <c r="B48" t="s" s="75">
        <v>108</v>
      </c>
      <c r="C48" t="s" s="99">
        <v>416</v>
      </c>
      <c r="D48" s="78">
        <v>228931070</v>
      </c>
      <c r="E48" s="78">
        <v>0</v>
      </c>
      <c r="F48" s="78">
        <v>10642767</v>
      </c>
      <c r="G48" s="78">
        <v>26112600</v>
      </c>
      <c r="H48" s="78">
        <v>7436609</v>
      </c>
      <c r="I48" s="78">
        <v>273123046</v>
      </c>
      <c r="J48" s="79">
        <v>83.8198</v>
      </c>
      <c r="K48" s="79">
        <v>16.1802</v>
      </c>
    </row>
    <row r="49" ht="15" customHeight="1">
      <c r="A49" t="s" s="99">
        <v>463</v>
      </c>
      <c r="B49" t="s" s="75">
        <v>109</v>
      </c>
      <c r="C49" t="s" s="99">
        <v>416</v>
      </c>
      <c r="D49" s="78">
        <v>5367998198</v>
      </c>
      <c r="E49" s="78">
        <v>0</v>
      </c>
      <c r="F49" s="78">
        <v>2782585886</v>
      </c>
      <c r="G49" s="78">
        <v>213606314</v>
      </c>
      <c r="H49" s="78">
        <v>217267970</v>
      </c>
      <c r="I49" s="78">
        <v>8581458368</v>
      </c>
      <c r="J49" s="79">
        <v>62.5534</v>
      </c>
      <c r="K49" s="79">
        <v>37.4466</v>
      </c>
    </row>
    <row r="50" ht="15" customHeight="1">
      <c r="A50" t="s" s="99">
        <v>464</v>
      </c>
      <c r="B50" t="s" s="75">
        <v>110</v>
      </c>
      <c r="C50" t="s" s="99">
        <v>416</v>
      </c>
      <c r="D50" s="78">
        <v>37466551809</v>
      </c>
      <c r="E50" s="78">
        <v>0</v>
      </c>
      <c r="F50" s="78">
        <v>15848563995</v>
      </c>
      <c r="G50" s="78">
        <v>15615981117</v>
      </c>
      <c r="H50" s="78">
        <v>2208815600</v>
      </c>
      <c r="I50" s="78">
        <v>71139912521</v>
      </c>
      <c r="J50" s="79">
        <v>52.666</v>
      </c>
      <c r="K50" s="79">
        <v>47.334</v>
      </c>
    </row>
    <row r="51" ht="15" customHeight="1">
      <c r="A51" t="s" s="99">
        <v>465</v>
      </c>
      <c r="B51" t="s" s="75">
        <v>111</v>
      </c>
      <c r="C51" t="s" s="99">
        <v>416</v>
      </c>
      <c r="D51" s="78">
        <v>5224524319</v>
      </c>
      <c r="E51" s="78">
        <v>0</v>
      </c>
      <c r="F51" s="78">
        <v>661494791</v>
      </c>
      <c r="G51" s="78">
        <v>756909640</v>
      </c>
      <c r="H51" s="78">
        <v>249979830</v>
      </c>
      <c r="I51" s="78">
        <v>6892908580</v>
      </c>
      <c r="J51" s="79">
        <v>75.79559999999999</v>
      </c>
      <c r="K51" s="79">
        <v>24.2044</v>
      </c>
    </row>
    <row r="52" ht="15" customHeight="1">
      <c r="A52" t="s" s="99">
        <v>466</v>
      </c>
      <c r="B52" t="s" s="75">
        <v>112</v>
      </c>
      <c r="C52" t="s" s="99">
        <v>416</v>
      </c>
      <c r="D52" s="78">
        <v>2070622004</v>
      </c>
      <c r="E52" s="78">
        <v>0</v>
      </c>
      <c r="F52" s="78">
        <v>11141398</v>
      </c>
      <c r="G52" s="78">
        <v>1483500</v>
      </c>
      <c r="H52" s="78">
        <v>25803200</v>
      </c>
      <c r="I52" s="78">
        <v>2109050102</v>
      </c>
      <c r="J52" s="79">
        <v>98.17789999999999</v>
      </c>
      <c r="K52" s="79">
        <v>1.8221</v>
      </c>
    </row>
    <row r="53" ht="15" customHeight="1">
      <c r="A53" t="s" s="99">
        <v>467</v>
      </c>
      <c r="B53" t="s" s="75">
        <v>113</v>
      </c>
      <c r="C53" t="s" s="99">
        <v>416</v>
      </c>
      <c r="D53" s="78">
        <v>1609459894</v>
      </c>
      <c r="E53" s="78">
        <v>0</v>
      </c>
      <c r="F53" s="78">
        <v>119335094</v>
      </c>
      <c r="G53" s="78">
        <v>41585862</v>
      </c>
      <c r="H53" s="78">
        <v>125577930</v>
      </c>
      <c r="I53" s="78">
        <v>1895958780</v>
      </c>
      <c r="J53" s="79">
        <v>84.889</v>
      </c>
      <c r="K53" s="79">
        <v>15.111</v>
      </c>
    </row>
    <row r="54" ht="15" customHeight="1">
      <c r="A54" t="s" s="99">
        <v>468</v>
      </c>
      <c r="B54" t="s" s="75">
        <v>114</v>
      </c>
      <c r="C54" t="s" s="99">
        <v>416</v>
      </c>
      <c r="D54" s="78">
        <v>132973918</v>
      </c>
      <c r="E54" s="78">
        <v>0</v>
      </c>
      <c r="F54" s="78">
        <v>10659986</v>
      </c>
      <c r="G54" s="78">
        <v>2753700</v>
      </c>
      <c r="H54" s="78">
        <v>11929859</v>
      </c>
      <c r="I54" s="78">
        <v>158317463</v>
      </c>
      <c r="J54" s="79">
        <v>83.9919</v>
      </c>
      <c r="K54" s="79">
        <v>16.0081</v>
      </c>
    </row>
    <row r="55" ht="15" customHeight="1">
      <c r="A55" t="s" s="99">
        <v>469</v>
      </c>
      <c r="B55" t="s" s="75">
        <v>115</v>
      </c>
      <c r="C55" t="s" s="99">
        <v>416</v>
      </c>
      <c r="D55" s="78">
        <v>1889335585</v>
      </c>
      <c r="E55" s="78">
        <v>0</v>
      </c>
      <c r="F55" s="78">
        <v>104056857</v>
      </c>
      <c r="G55" s="78">
        <v>197521633</v>
      </c>
      <c r="H55" s="78">
        <v>234111070</v>
      </c>
      <c r="I55" s="78">
        <v>2425025145</v>
      </c>
      <c r="J55" s="79">
        <v>77.90989999999999</v>
      </c>
      <c r="K55" s="79">
        <v>22.0901</v>
      </c>
    </row>
    <row r="56" ht="15" customHeight="1">
      <c r="A56" t="s" s="99">
        <v>470</v>
      </c>
      <c r="B56" t="s" s="75">
        <v>116</v>
      </c>
      <c r="C56" t="s" s="99">
        <v>416</v>
      </c>
      <c r="D56" s="78">
        <v>9357421975</v>
      </c>
      <c r="E56" s="78">
        <v>0</v>
      </c>
      <c r="F56" s="78">
        <v>433268290</v>
      </c>
      <c r="G56" s="78">
        <v>27788775</v>
      </c>
      <c r="H56" s="78">
        <v>99132850</v>
      </c>
      <c r="I56" s="78">
        <v>9917611890</v>
      </c>
      <c r="J56" s="79">
        <v>94.3516</v>
      </c>
      <c r="K56" s="79">
        <v>5.6484</v>
      </c>
    </row>
    <row r="57" ht="15" customHeight="1">
      <c r="A57" t="s" s="99">
        <v>471</v>
      </c>
      <c r="B57" t="s" s="75">
        <v>117</v>
      </c>
      <c r="C57" t="s" s="99">
        <v>416</v>
      </c>
      <c r="D57" s="78">
        <v>6568371083</v>
      </c>
      <c r="E57" s="78">
        <v>0</v>
      </c>
      <c r="F57" s="78">
        <v>507078757</v>
      </c>
      <c r="G57" s="78">
        <v>477226900</v>
      </c>
      <c r="H57" s="78">
        <v>215068080</v>
      </c>
      <c r="I57" s="78">
        <v>7767744820</v>
      </c>
      <c r="J57" s="79">
        <v>84.5596</v>
      </c>
      <c r="K57" s="79">
        <v>15.4404</v>
      </c>
    </row>
    <row r="58" ht="15" customHeight="1">
      <c r="A58" t="s" s="99">
        <v>472</v>
      </c>
      <c r="B58" t="s" s="75">
        <v>118</v>
      </c>
      <c r="C58" t="s" s="99">
        <v>416</v>
      </c>
      <c r="D58" s="78">
        <v>3886759490</v>
      </c>
      <c r="E58" s="78">
        <v>0</v>
      </c>
      <c r="F58" s="78">
        <v>885143510</v>
      </c>
      <c r="G58" s="78">
        <v>255408600</v>
      </c>
      <c r="H58" s="78">
        <v>259910360</v>
      </c>
      <c r="I58" s="78">
        <v>5287221960</v>
      </c>
      <c r="J58" s="79">
        <v>73.5123</v>
      </c>
      <c r="K58" s="79">
        <v>26.4877</v>
      </c>
    </row>
    <row r="59" ht="15" customHeight="1">
      <c r="A59" t="s" s="99">
        <v>473</v>
      </c>
      <c r="B59" t="s" s="75">
        <v>119</v>
      </c>
      <c r="C59" t="s" s="99">
        <v>416</v>
      </c>
      <c r="D59" s="78">
        <v>356671659</v>
      </c>
      <c r="E59" s="78">
        <v>0</v>
      </c>
      <c r="F59" s="78">
        <v>22331867</v>
      </c>
      <c r="G59" s="78">
        <v>1772615</v>
      </c>
      <c r="H59" s="78">
        <v>14265675</v>
      </c>
      <c r="I59" s="78">
        <v>395041816</v>
      </c>
      <c r="J59" s="79">
        <v>90.2871</v>
      </c>
      <c r="K59" s="79">
        <v>9.712899999999999</v>
      </c>
    </row>
    <row r="60" ht="15" customHeight="1">
      <c r="A60" t="s" s="99">
        <v>474</v>
      </c>
      <c r="B60" t="s" s="75">
        <v>120</v>
      </c>
      <c r="C60" t="s" s="99">
        <v>416</v>
      </c>
      <c r="D60" s="78">
        <v>149232696</v>
      </c>
      <c r="E60" s="78">
        <v>0</v>
      </c>
      <c r="F60" s="78">
        <v>5848912</v>
      </c>
      <c r="G60" s="78">
        <v>2135546</v>
      </c>
      <c r="H60" s="78">
        <v>5101151</v>
      </c>
      <c r="I60" s="78">
        <v>162318305</v>
      </c>
      <c r="J60" s="79">
        <v>91.9383</v>
      </c>
      <c r="K60" s="79">
        <v>8.0617</v>
      </c>
    </row>
    <row r="61" ht="15" customHeight="1">
      <c r="A61" t="s" s="99">
        <v>475</v>
      </c>
      <c r="B61" t="s" s="75">
        <v>121</v>
      </c>
      <c r="C61" t="s" s="99">
        <v>416</v>
      </c>
      <c r="D61" s="78">
        <v>199418465</v>
      </c>
      <c r="E61" s="78">
        <v>0</v>
      </c>
      <c r="F61" s="78">
        <v>3085195</v>
      </c>
      <c r="G61" s="78">
        <v>979280</v>
      </c>
      <c r="H61" s="78">
        <v>5725680</v>
      </c>
      <c r="I61" s="78">
        <v>209208620</v>
      </c>
      <c r="J61" s="79">
        <v>95.32040000000001</v>
      </c>
      <c r="K61" s="79">
        <v>4.6796</v>
      </c>
    </row>
    <row r="62" ht="15" customHeight="1">
      <c r="A62" t="s" s="99">
        <v>476</v>
      </c>
      <c r="B62" t="s" s="75">
        <v>122</v>
      </c>
      <c r="C62" t="s" s="99">
        <v>416</v>
      </c>
      <c r="D62" s="78">
        <v>4075733387</v>
      </c>
      <c r="E62" s="78">
        <v>0</v>
      </c>
      <c r="F62" s="78">
        <v>460288935</v>
      </c>
      <c r="G62" s="78">
        <v>267654700</v>
      </c>
      <c r="H62" s="78">
        <v>319134170</v>
      </c>
      <c r="I62" s="78">
        <v>5122811192</v>
      </c>
      <c r="J62" s="79">
        <v>79.5605</v>
      </c>
      <c r="K62" s="79">
        <v>20.4395</v>
      </c>
    </row>
    <row r="63" ht="15" customHeight="1">
      <c r="A63" t="s" s="99">
        <v>477</v>
      </c>
      <c r="B63" t="s" s="75">
        <v>123</v>
      </c>
      <c r="C63" t="s" s="99">
        <v>416</v>
      </c>
      <c r="D63" s="78">
        <v>4168266761</v>
      </c>
      <c r="E63" s="78">
        <v>0</v>
      </c>
      <c r="F63" s="78">
        <v>34260809</v>
      </c>
      <c r="G63" s="78">
        <v>879200</v>
      </c>
      <c r="H63" s="78">
        <v>54673270</v>
      </c>
      <c r="I63" s="78">
        <v>4258080040</v>
      </c>
      <c r="J63" s="79">
        <v>97.8908</v>
      </c>
      <c r="K63" s="79">
        <v>2.1092</v>
      </c>
    </row>
    <row r="64" ht="15" customHeight="1">
      <c r="A64" t="s" s="99">
        <v>478</v>
      </c>
      <c r="B64" t="s" s="75">
        <v>124</v>
      </c>
      <c r="C64" t="s" s="99">
        <v>416</v>
      </c>
      <c r="D64" s="78">
        <v>146714000</v>
      </c>
      <c r="E64" s="78">
        <v>0</v>
      </c>
      <c r="F64" s="78">
        <v>1377344</v>
      </c>
      <c r="G64" s="78">
        <v>1446100</v>
      </c>
      <c r="H64" s="78">
        <v>3646457</v>
      </c>
      <c r="I64" s="78">
        <v>153183901</v>
      </c>
      <c r="J64" s="79">
        <v>95.7764</v>
      </c>
      <c r="K64" s="79">
        <v>4.2236</v>
      </c>
    </row>
    <row r="65" ht="15" customHeight="1">
      <c r="A65" t="s" s="99">
        <v>479</v>
      </c>
      <c r="B65" t="s" s="75">
        <v>125</v>
      </c>
      <c r="C65" t="s" s="99">
        <v>416</v>
      </c>
      <c r="D65" s="78">
        <v>1690972165</v>
      </c>
      <c r="E65" s="78">
        <v>0</v>
      </c>
      <c r="F65" s="78">
        <v>88540690</v>
      </c>
      <c r="G65" s="78">
        <v>119119482</v>
      </c>
      <c r="H65" s="78">
        <v>149450184</v>
      </c>
      <c r="I65" s="78">
        <v>2048082521</v>
      </c>
      <c r="J65" s="79">
        <v>82.5637</v>
      </c>
      <c r="K65" s="79">
        <v>17.4363</v>
      </c>
    </row>
    <row r="66" ht="15" customHeight="1">
      <c r="A66" t="s" s="99">
        <v>480</v>
      </c>
      <c r="B66" t="s" s="75">
        <v>126</v>
      </c>
      <c r="C66" t="s" s="99">
        <v>416</v>
      </c>
      <c r="D66" s="78">
        <v>3496283985</v>
      </c>
      <c r="E66" s="78">
        <v>0</v>
      </c>
      <c r="F66" s="78">
        <v>200825113</v>
      </c>
      <c r="G66" s="78">
        <v>1711400</v>
      </c>
      <c r="H66" s="78">
        <v>37273220</v>
      </c>
      <c r="I66" s="78">
        <v>3736093718</v>
      </c>
      <c r="J66" s="79">
        <v>93.5813</v>
      </c>
      <c r="K66" s="79">
        <v>6.4187</v>
      </c>
    </row>
    <row r="67" ht="15" customHeight="1">
      <c r="A67" t="s" s="99">
        <v>481</v>
      </c>
      <c r="B67" t="s" s="75">
        <v>127</v>
      </c>
      <c r="C67" t="s" s="99">
        <v>416</v>
      </c>
      <c r="D67" s="78">
        <v>172627600</v>
      </c>
      <c r="E67" s="78">
        <v>0</v>
      </c>
      <c r="F67" s="78">
        <v>6007955</v>
      </c>
      <c r="G67" s="78">
        <v>4109500</v>
      </c>
      <c r="H67" s="78">
        <v>21422510</v>
      </c>
      <c r="I67" s="78">
        <v>204167565</v>
      </c>
      <c r="J67" s="79">
        <v>84.5519</v>
      </c>
      <c r="K67" s="79">
        <v>15.4481</v>
      </c>
    </row>
    <row r="68" ht="15" customHeight="1">
      <c r="A68" t="s" s="99">
        <v>482</v>
      </c>
      <c r="B68" t="s" s="75">
        <v>128</v>
      </c>
      <c r="C68" t="s" s="99">
        <v>416</v>
      </c>
      <c r="D68" s="78">
        <v>7489250433</v>
      </c>
      <c r="E68" s="78">
        <v>0</v>
      </c>
      <c r="F68" s="78">
        <v>503892992</v>
      </c>
      <c r="G68" s="78">
        <v>27620404</v>
      </c>
      <c r="H68" s="78">
        <v>64759520</v>
      </c>
      <c r="I68" s="78">
        <v>8085523349</v>
      </c>
      <c r="J68" s="79">
        <v>92.6254</v>
      </c>
      <c r="K68" s="79">
        <v>7.3746</v>
      </c>
    </row>
    <row r="69" ht="15" customHeight="1">
      <c r="A69" t="s" s="99">
        <v>483</v>
      </c>
      <c r="B69" t="s" s="75">
        <v>129</v>
      </c>
      <c r="C69" t="s" s="99">
        <v>416</v>
      </c>
      <c r="D69" s="78">
        <v>274927908</v>
      </c>
      <c r="E69" s="78">
        <v>0</v>
      </c>
      <c r="F69" s="78">
        <v>8553259</v>
      </c>
      <c r="G69" s="78">
        <v>11045900</v>
      </c>
      <c r="H69" s="78">
        <v>25798839</v>
      </c>
      <c r="I69" s="78">
        <v>320325906</v>
      </c>
      <c r="J69" s="79">
        <v>85.8276</v>
      </c>
      <c r="K69" s="79">
        <v>14.1724</v>
      </c>
    </row>
    <row r="70" ht="15" customHeight="1">
      <c r="A70" t="s" s="99">
        <v>484</v>
      </c>
      <c r="B70" t="s" s="75">
        <v>130</v>
      </c>
      <c r="C70" t="s" s="99">
        <v>416</v>
      </c>
      <c r="D70" s="78">
        <v>137193540</v>
      </c>
      <c r="E70" s="78">
        <v>0</v>
      </c>
      <c r="F70" s="78">
        <v>10557588</v>
      </c>
      <c r="G70" s="78">
        <v>1748900</v>
      </c>
      <c r="H70" s="78">
        <v>7320330</v>
      </c>
      <c r="I70" s="78">
        <v>156820358</v>
      </c>
      <c r="J70" s="79">
        <v>87.4845</v>
      </c>
      <c r="K70" s="79">
        <v>12.5155</v>
      </c>
    </row>
    <row r="71" ht="15" customHeight="1">
      <c r="A71" t="s" s="99">
        <v>485</v>
      </c>
      <c r="B71" t="s" s="75">
        <v>131</v>
      </c>
      <c r="C71" t="s" s="99">
        <v>416</v>
      </c>
      <c r="D71" s="78">
        <v>660104932</v>
      </c>
      <c r="E71" s="78">
        <v>0</v>
      </c>
      <c r="F71" s="78">
        <v>32325972</v>
      </c>
      <c r="G71" s="78">
        <v>51599100</v>
      </c>
      <c r="H71" s="78">
        <v>40106610</v>
      </c>
      <c r="I71" s="78">
        <v>784136614</v>
      </c>
      <c r="J71" s="79">
        <v>84.1824</v>
      </c>
      <c r="K71" s="79">
        <v>15.8176</v>
      </c>
    </row>
    <row r="72" ht="15" customHeight="1">
      <c r="A72" t="s" s="99">
        <v>486</v>
      </c>
      <c r="B72" t="s" s="75">
        <v>132</v>
      </c>
      <c r="C72" t="s" s="99">
        <v>416</v>
      </c>
      <c r="D72" s="78">
        <v>5183253087</v>
      </c>
      <c r="E72" s="78">
        <v>0</v>
      </c>
      <c r="F72" s="78">
        <v>1042064284</v>
      </c>
      <c r="G72" s="78">
        <v>286155250</v>
      </c>
      <c r="H72" s="78">
        <v>115054677</v>
      </c>
      <c r="I72" s="78">
        <v>6626527298</v>
      </c>
      <c r="J72" s="79">
        <v>78.21980000000001</v>
      </c>
      <c r="K72" s="79">
        <v>21.7802</v>
      </c>
    </row>
    <row r="73" ht="15" customHeight="1">
      <c r="A73" t="s" s="99">
        <v>487</v>
      </c>
      <c r="B73" t="s" s="75">
        <v>133</v>
      </c>
      <c r="C73" t="s" s="99">
        <v>416</v>
      </c>
      <c r="D73" s="78">
        <v>6197008782</v>
      </c>
      <c r="E73" s="78">
        <v>0</v>
      </c>
      <c r="F73" s="78">
        <v>674081450</v>
      </c>
      <c r="G73" s="78">
        <v>90408800</v>
      </c>
      <c r="H73" s="78">
        <v>265521730</v>
      </c>
      <c r="I73" s="78">
        <v>7227020762</v>
      </c>
      <c r="J73" s="79">
        <v>85.7478</v>
      </c>
      <c r="K73" s="79">
        <v>14.2522</v>
      </c>
    </row>
    <row r="74" ht="15" customHeight="1">
      <c r="A74" t="s" s="99">
        <v>488</v>
      </c>
      <c r="B74" t="s" s="75">
        <v>134</v>
      </c>
      <c r="C74" t="s" s="99">
        <v>416</v>
      </c>
      <c r="D74" s="78">
        <v>5565727722</v>
      </c>
      <c r="E74" s="78">
        <v>0</v>
      </c>
      <c r="F74" s="78">
        <v>880547898</v>
      </c>
      <c r="G74" s="78">
        <v>50562880</v>
      </c>
      <c r="H74" s="78">
        <v>208200700</v>
      </c>
      <c r="I74" s="78">
        <v>6705039200</v>
      </c>
      <c r="J74" s="79">
        <v>83.0081</v>
      </c>
      <c r="K74" s="79">
        <v>16.9919</v>
      </c>
    </row>
    <row r="75" ht="15" customHeight="1">
      <c r="A75" t="s" s="99">
        <v>489</v>
      </c>
      <c r="B75" t="s" s="75">
        <v>135</v>
      </c>
      <c r="C75" t="s" s="99">
        <v>416</v>
      </c>
      <c r="D75" s="78">
        <v>678630800</v>
      </c>
      <c r="E75" s="78">
        <v>0</v>
      </c>
      <c r="F75" s="78">
        <v>78567399</v>
      </c>
      <c r="G75" s="78">
        <v>87093075</v>
      </c>
      <c r="H75" s="78">
        <v>55215510</v>
      </c>
      <c r="I75" s="78">
        <v>899506784</v>
      </c>
      <c r="J75" s="79">
        <v>75.4448</v>
      </c>
      <c r="K75" s="79">
        <v>24.5552</v>
      </c>
    </row>
    <row r="76" ht="15" customHeight="1">
      <c r="A76" t="s" s="99">
        <v>490</v>
      </c>
      <c r="B76" t="s" s="75">
        <v>136</v>
      </c>
      <c r="C76" t="s" s="99">
        <v>416</v>
      </c>
      <c r="D76" s="78">
        <v>10263628226</v>
      </c>
      <c r="E76" s="78">
        <v>717950</v>
      </c>
      <c r="F76" s="78">
        <v>429097854</v>
      </c>
      <c r="G76" s="78">
        <v>46530800</v>
      </c>
      <c r="H76" s="78">
        <v>149744320</v>
      </c>
      <c r="I76" s="78">
        <v>10889719150</v>
      </c>
      <c r="J76" s="79">
        <v>94.2572</v>
      </c>
      <c r="K76" s="79">
        <v>5.7428</v>
      </c>
    </row>
    <row r="77" ht="15" customHeight="1">
      <c r="A77" t="s" s="99">
        <v>491</v>
      </c>
      <c r="B77" t="s" s="75">
        <v>137</v>
      </c>
      <c r="C77" t="s" s="99">
        <v>416</v>
      </c>
      <c r="D77" s="78">
        <v>1177433983</v>
      </c>
      <c r="E77" s="78">
        <v>0</v>
      </c>
      <c r="F77" s="78">
        <v>32775589</v>
      </c>
      <c r="G77" s="78">
        <v>35027794</v>
      </c>
      <c r="H77" s="78">
        <v>93994690</v>
      </c>
      <c r="I77" s="78">
        <v>1339232056</v>
      </c>
      <c r="J77" s="79">
        <v>87.9186</v>
      </c>
      <c r="K77" s="79">
        <v>12.0814</v>
      </c>
    </row>
    <row r="78" ht="15" customHeight="1">
      <c r="A78" t="s" s="99">
        <v>492</v>
      </c>
      <c r="B78" t="s" s="75">
        <v>138</v>
      </c>
      <c r="C78" t="s" s="99">
        <v>416</v>
      </c>
      <c r="D78" s="78">
        <v>1341480398</v>
      </c>
      <c r="E78" s="78">
        <v>0</v>
      </c>
      <c r="F78" s="78">
        <v>28100105</v>
      </c>
      <c r="G78" s="78">
        <v>24542500</v>
      </c>
      <c r="H78" s="78">
        <v>35849884</v>
      </c>
      <c r="I78" s="78">
        <v>1429972887</v>
      </c>
      <c r="J78" s="79">
        <v>93.8116</v>
      </c>
      <c r="K78" s="79">
        <v>6.1884</v>
      </c>
    </row>
    <row r="79" ht="15" customHeight="1">
      <c r="A79" t="s" s="99">
        <v>493</v>
      </c>
      <c r="B79" t="s" s="75">
        <v>139</v>
      </c>
      <c r="C79" t="s" s="99">
        <v>416</v>
      </c>
      <c r="D79" s="78">
        <v>2900952829</v>
      </c>
      <c r="E79" s="78">
        <v>0</v>
      </c>
      <c r="F79" s="78">
        <v>18173749</v>
      </c>
      <c r="G79" s="78">
        <v>8153500</v>
      </c>
      <c r="H79" s="78">
        <v>62376900</v>
      </c>
      <c r="I79" s="78">
        <v>2989656978</v>
      </c>
      <c r="J79" s="79">
        <v>97.033</v>
      </c>
      <c r="K79" s="79">
        <v>2.967</v>
      </c>
    </row>
    <row r="80" ht="15" customHeight="1">
      <c r="A80" t="s" s="99">
        <v>494</v>
      </c>
      <c r="B80" t="s" s="75">
        <v>140</v>
      </c>
      <c r="C80" t="s" s="99">
        <v>416</v>
      </c>
      <c r="D80" s="78">
        <v>4538626817</v>
      </c>
      <c r="E80" s="78">
        <v>0</v>
      </c>
      <c r="F80" s="78">
        <v>220613926</v>
      </c>
      <c r="G80" s="78">
        <v>62913415</v>
      </c>
      <c r="H80" s="78">
        <v>118482844</v>
      </c>
      <c r="I80" s="78">
        <v>4940637002</v>
      </c>
      <c r="J80" s="79">
        <v>91.86320000000001</v>
      </c>
      <c r="K80" s="79">
        <v>8.136799999999999</v>
      </c>
    </row>
    <row r="81" ht="15" customHeight="1">
      <c r="A81" t="s" s="99">
        <v>495</v>
      </c>
      <c r="B81" t="s" s="75">
        <v>141</v>
      </c>
      <c r="C81" t="s" s="99">
        <v>416</v>
      </c>
      <c r="D81" s="78">
        <v>1350497432</v>
      </c>
      <c r="E81" s="78">
        <v>0</v>
      </c>
      <c r="F81" s="78">
        <v>36420718</v>
      </c>
      <c r="G81" s="78">
        <v>29428500</v>
      </c>
      <c r="H81" s="78">
        <v>33003339</v>
      </c>
      <c r="I81" s="78">
        <v>1449349989</v>
      </c>
      <c r="J81" s="79">
        <v>93.1795</v>
      </c>
      <c r="K81" s="79">
        <v>6.8205</v>
      </c>
    </row>
    <row r="82" ht="15" customHeight="1">
      <c r="A82" t="s" s="99">
        <v>496</v>
      </c>
      <c r="B82" t="s" s="75">
        <v>142</v>
      </c>
      <c r="C82" t="s" s="99">
        <v>416</v>
      </c>
      <c r="D82" s="78">
        <v>705783270</v>
      </c>
      <c r="E82" s="78">
        <v>0</v>
      </c>
      <c r="F82" s="78">
        <v>5213633</v>
      </c>
      <c r="G82" s="78">
        <v>3956700</v>
      </c>
      <c r="H82" s="78">
        <v>38243793</v>
      </c>
      <c r="I82" s="78">
        <v>753197396</v>
      </c>
      <c r="J82" s="79">
        <v>93.705</v>
      </c>
      <c r="K82" s="79">
        <v>6.295</v>
      </c>
    </row>
    <row r="83" ht="15" customHeight="1">
      <c r="A83" t="s" s="99">
        <v>497</v>
      </c>
      <c r="B83" t="s" s="75">
        <v>143</v>
      </c>
      <c r="C83" t="s" s="99">
        <v>416</v>
      </c>
      <c r="D83" s="78">
        <v>6109434439</v>
      </c>
      <c r="E83" s="78">
        <v>0</v>
      </c>
      <c r="F83" s="78">
        <v>133527441</v>
      </c>
      <c r="G83" s="78">
        <v>2921100</v>
      </c>
      <c r="H83" s="78">
        <v>81335690</v>
      </c>
      <c r="I83" s="78">
        <v>6327218670</v>
      </c>
      <c r="J83" s="79">
        <v>96.55800000000001</v>
      </c>
      <c r="K83" s="79">
        <v>3.442</v>
      </c>
    </row>
    <row r="84" ht="15" customHeight="1">
      <c r="A84" t="s" s="99">
        <v>498</v>
      </c>
      <c r="B84" t="s" s="75">
        <v>144</v>
      </c>
      <c r="C84" t="s" s="99">
        <v>416</v>
      </c>
      <c r="D84" s="78">
        <v>2128208878</v>
      </c>
      <c r="E84" s="78">
        <v>0</v>
      </c>
      <c r="F84" s="78">
        <v>124157872</v>
      </c>
      <c r="G84" s="78">
        <v>65591900</v>
      </c>
      <c r="H84" s="78">
        <v>51317920</v>
      </c>
      <c r="I84" s="78">
        <v>2369276570</v>
      </c>
      <c r="J84" s="79">
        <v>89.8253</v>
      </c>
      <c r="K84" s="79">
        <v>10.1747</v>
      </c>
    </row>
    <row r="85" ht="15" customHeight="1">
      <c r="A85" t="s" s="99">
        <v>499</v>
      </c>
      <c r="B85" t="s" s="75">
        <v>145</v>
      </c>
      <c r="C85" t="s" s="99">
        <v>416</v>
      </c>
      <c r="D85" s="78">
        <v>292164885</v>
      </c>
      <c r="E85" s="78">
        <v>0</v>
      </c>
      <c r="F85" s="78">
        <v>15842853</v>
      </c>
      <c r="G85" s="78">
        <v>4303200</v>
      </c>
      <c r="H85" s="78">
        <v>16392948</v>
      </c>
      <c r="I85" s="78">
        <v>328703886</v>
      </c>
      <c r="J85" s="79">
        <v>88.8839</v>
      </c>
      <c r="K85" s="79">
        <v>11.1161</v>
      </c>
    </row>
    <row r="86" ht="15" customHeight="1">
      <c r="A86" t="s" s="99">
        <v>500</v>
      </c>
      <c r="B86" t="s" s="75">
        <v>146</v>
      </c>
      <c r="C86" t="s" s="99">
        <v>416</v>
      </c>
      <c r="D86" s="78">
        <v>2053239096</v>
      </c>
      <c r="E86" s="78">
        <v>0</v>
      </c>
      <c r="F86" s="78">
        <v>203709904</v>
      </c>
      <c r="G86" s="78">
        <v>111949800</v>
      </c>
      <c r="H86" s="78">
        <v>83553900</v>
      </c>
      <c r="I86" s="78">
        <v>2452452700</v>
      </c>
      <c r="J86" s="79">
        <v>83.72190000000001</v>
      </c>
      <c r="K86" s="79">
        <v>16.2781</v>
      </c>
    </row>
    <row r="87" ht="15" customHeight="1">
      <c r="A87" t="s" s="99">
        <v>501</v>
      </c>
      <c r="B87" t="s" s="75">
        <v>147</v>
      </c>
      <c r="C87" t="s" s="99">
        <v>416</v>
      </c>
      <c r="D87" s="78">
        <v>4106582260</v>
      </c>
      <c r="E87" s="78">
        <v>0</v>
      </c>
      <c r="F87" s="78">
        <v>81799250</v>
      </c>
      <c r="G87" s="78">
        <v>10647800</v>
      </c>
      <c r="H87" s="78">
        <v>40220270</v>
      </c>
      <c r="I87" s="78">
        <v>4239249580</v>
      </c>
      <c r="J87" s="79">
        <v>96.87050000000001</v>
      </c>
      <c r="K87" s="79">
        <v>3.1295</v>
      </c>
    </row>
    <row r="88" ht="15" customHeight="1">
      <c r="A88" t="s" s="99">
        <v>502</v>
      </c>
      <c r="B88" t="s" s="75">
        <v>148</v>
      </c>
      <c r="C88" t="s" s="99">
        <v>416</v>
      </c>
      <c r="D88" s="78">
        <v>1859041499</v>
      </c>
      <c r="E88" s="78">
        <v>0</v>
      </c>
      <c r="F88" s="78">
        <v>123786291</v>
      </c>
      <c r="G88" s="78">
        <v>55905400</v>
      </c>
      <c r="H88" s="78">
        <v>77529366</v>
      </c>
      <c r="I88" s="78">
        <v>2116262556</v>
      </c>
      <c r="J88" s="79">
        <v>87.8455</v>
      </c>
      <c r="K88" s="79">
        <v>12.1545</v>
      </c>
    </row>
    <row r="89" ht="15" customHeight="1">
      <c r="A89" t="s" s="99">
        <v>503</v>
      </c>
      <c r="B89" t="s" s="75">
        <v>149</v>
      </c>
      <c r="C89" t="s" s="99">
        <v>416</v>
      </c>
      <c r="D89" s="78">
        <v>4082817182</v>
      </c>
      <c r="E89" s="78">
        <v>0</v>
      </c>
      <c r="F89" s="78">
        <v>272338918</v>
      </c>
      <c r="G89" s="78">
        <v>117894700</v>
      </c>
      <c r="H89" s="78">
        <v>101733316</v>
      </c>
      <c r="I89" s="78">
        <v>4574784116</v>
      </c>
      <c r="J89" s="79">
        <v>89.2461</v>
      </c>
      <c r="K89" s="79">
        <v>10.7539</v>
      </c>
    </row>
    <row r="90" ht="15" customHeight="1">
      <c r="A90" t="s" s="99">
        <v>504</v>
      </c>
      <c r="B90" t="s" s="75">
        <v>150</v>
      </c>
      <c r="C90" t="s" s="99">
        <v>416</v>
      </c>
      <c r="D90" s="78">
        <v>11800249143</v>
      </c>
      <c r="E90" s="78">
        <v>0</v>
      </c>
      <c r="F90" s="78">
        <v>605993921</v>
      </c>
      <c r="G90" s="78">
        <v>8141200</v>
      </c>
      <c r="H90" s="78">
        <v>260424039</v>
      </c>
      <c r="I90" s="78">
        <v>12674808303</v>
      </c>
      <c r="J90" s="79">
        <v>93.09999999999999</v>
      </c>
      <c r="K90" s="79">
        <v>6.9</v>
      </c>
    </row>
    <row r="91" ht="15" customHeight="1">
      <c r="A91" t="s" s="99">
        <v>505</v>
      </c>
      <c r="B91" t="s" s="75">
        <v>151</v>
      </c>
      <c r="C91" t="s" s="99">
        <v>416</v>
      </c>
      <c r="D91" s="78">
        <v>684242671</v>
      </c>
      <c r="E91" s="78">
        <v>0</v>
      </c>
      <c r="F91" s="78">
        <v>24874329</v>
      </c>
      <c r="G91" s="78">
        <v>0</v>
      </c>
      <c r="H91" s="78">
        <v>11486928</v>
      </c>
      <c r="I91" s="78">
        <v>720603928</v>
      </c>
      <c r="J91" s="79">
        <v>94.9541</v>
      </c>
      <c r="K91" s="79">
        <v>5.0459</v>
      </c>
    </row>
    <row r="92" ht="15" customHeight="1">
      <c r="A92" t="s" s="99">
        <v>506</v>
      </c>
      <c r="B92" t="s" s="75">
        <v>152</v>
      </c>
      <c r="C92" t="s" s="99">
        <v>416</v>
      </c>
      <c r="D92" s="78">
        <v>156785160</v>
      </c>
      <c r="E92" s="78">
        <v>310600</v>
      </c>
      <c r="F92" s="78">
        <v>9141450</v>
      </c>
      <c r="G92" s="78">
        <v>464701440</v>
      </c>
      <c r="H92" s="78">
        <v>349623290</v>
      </c>
      <c r="I92" s="78">
        <v>980561940</v>
      </c>
      <c r="J92" s="79">
        <v>16.021</v>
      </c>
      <c r="K92" s="79">
        <v>83.979</v>
      </c>
    </row>
    <row r="93" ht="15" customHeight="1">
      <c r="A93" t="s" s="99">
        <v>507</v>
      </c>
      <c r="B93" t="s" s="75">
        <v>153</v>
      </c>
      <c r="C93" t="s" s="99">
        <v>416</v>
      </c>
      <c r="D93" s="78">
        <v>1069904842</v>
      </c>
      <c r="E93" s="78">
        <v>0</v>
      </c>
      <c r="F93" s="78">
        <v>60290537</v>
      </c>
      <c r="G93" s="78">
        <v>16969585</v>
      </c>
      <c r="H93" s="78">
        <v>16509610</v>
      </c>
      <c r="I93" s="78">
        <v>1163674574</v>
      </c>
      <c r="J93" s="79">
        <v>91.9419</v>
      </c>
      <c r="K93" s="79">
        <v>8.0581</v>
      </c>
    </row>
    <row r="94" ht="15" customHeight="1">
      <c r="A94" t="s" s="99">
        <v>508</v>
      </c>
      <c r="B94" t="s" s="75">
        <v>154</v>
      </c>
      <c r="C94" t="s" s="99">
        <v>416</v>
      </c>
      <c r="D94" s="78">
        <v>5471993242</v>
      </c>
      <c r="E94" s="78">
        <v>0</v>
      </c>
      <c r="F94" s="78">
        <v>766921381</v>
      </c>
      <c r="G94" s="78">
        <v>715209600</v>
      </c>
      <c r="H94" s="78">
        <v>565598700</v>
      </c>
      <c r="I94" s="78">
        <v>7519722923</v>
      </c>
      <c r="J94" s="79">
        <v>72.7685</v>
      </c>
      <c r="K94" s="79">
        <v>27.2315</v>
      </c>
    </row>
    <row r="95" ht="15" customHeight="1">
      <c r="A95" t="s" s="99">
        <v>509</v>
      </c>
      <c r="B95" t="s" s="75">
        <v>155</v>
      </c>
      <c r="C95" t="s" s="99">
        <v>416</v>
      </c>
      <c r="D95" s="78">
        <v>2501382209</v>
      </c>
      <c r="E95" s="78">
        <v>0</v>
      </c>
      <c r="F95" s="78">
        <v>281489909</v>
      </c>
      <c r="G95" s="78">
        <v>35841380</v>
      </c>
      <c r="H95" s="78">
        <v>81886937</v>
      </c>
      <c r="I95" s="78">
        <v>2900600435</v>
      </c>
      <c r="J95" s="79">
        <v>86.2367</v>
      </c>
      <c r="K95" s="79">
        <v>13.7633</v>
      </c>
    </row>
    <row r="96" ht="15" customHeight="1">
      <c r="A96" t="s" s="99">
        <v>510</v>
      </c>
      <c r="B96" t="s" s="75">
        <v>156</v>
      </c>
      <c r="C96" t="s" s="99">
        <v>416</v>
      </c>
      <c r="D96" s="78">
        <v>7044931749</v>
      </c>
      <c r="E96" s="78">
        <v>0</v>
      </c>
      <c r="F96" s="78">
        <v>776602834</v>
      </c>
      <c r="G96" s="78">
        <v>444473600</v>
      </c>
      <c r="H96" s="78">
        <v>343114610</v>
      </c>
      <c r="I96" s="78">
        <v>8609122793</v>
      </c>
      <c r="J96" s="79">
        <v>81.831</v>
      </c>
      <c r="K96" s="79">
        <v>18.169</v>
      </c>
    </row>
    <row r="97" ht="15" customHeight="1">
      <c r="A97" t="s" s="99">
        <v>511</v>
      </c>
      <c r="B97" t="s" s="75">
        <v>157</v>
      </c>
      <c r="C97" t="s" s="99">
        <v>416</v>
      </c>
      <c r="D97" s="78">
        <v>15985752782</v>
      </c>
      <c r="E97" s="78">
        <v>4047900</v>
      </c>
      <c r="F97" s="78">
        <v>787964126</v>
      </c>
      <c r="G97" s="78">
        <v>107516400</v>
      </c>
      <c r="H97" s="78">
        <v>338255500</v>
      </c>
      <c r="I97" s="78">
        <v>17223536708</v>
      </c>
      <c r="J97" s="79">
        <v>92.8369</v>
      </c>
      <c r="K97" s="79">
        <v>7.1631</v>
      </c>
    </row>
    <row r="98" ht="15" customHeight="1">
      <c r="A98" t="s" s="99">
        <v>512</v>
      </c>
      <c r="B98" t="s" s="75">
        <v>158</v>
      </c>
      <c r="C98" t="s" s="99">
        <v>416</v>
      </c>
      <c r="D98" s="78">
        <v>3159262299</v>
      </c>
      <c r="E98" s="78">
        <v>0</v>
      </c>
      <c r="F98" s="78">
        <v>331376850</v>
      </c>
      <c r="G98" s="78">
        <v>192196012</v>
      </c>
      <c r="H98" s="78">
        <v>240177060</v>
      </c>
      <c r="I98" s="78">
        <v>3923012221</v>
      </c>
      <c r="J98" s="79">
        <v>80.53149999999999</v>
      </c>
      <c r="K98" s="79">
        <v>19.4685</v>
      </c>
    </row>
    <row r="99" ht="15" customHeight="1">
      <c r="A99" t="s" s="99">
        <v>513</v>
      </c>
      <c r="B99" t="s" s="75">
        <v>159</v>
      </c>
      <c r="C99" t="s" s="99">
        <v>416</v>
      </c>
      <c r="D99" s="78">
        <v>71095017</v>
      </c>
      <c r="E99" s="78">
        <v>0</v>
      </c>
      <c r="F99" s="78">
        <v>1233621</v>
      </c>
      <c r="G99" s="78">
        <v>97017901</v>
      </c>
      <c r="H99" s="78">
        <v>12467622</v>
      </c>
      <c r="I99" s="78">
        <v>181814161</v>
      </c>
      <c r="J99" s="79">
        <v>39.1031</v>
      </c>
      <c r="K99" s="79">
        <v>60.8969</v>
      </c>
    </row>
    <row r="100" ht="15" customHeight="1">
      <c r="A100" t="s" s="99">
        <v>514</v>
      </c>
      <c r="B100" t="s" s="75">
        <v>160</v>
      </c>
      <c r="C100" t="s" s="99">
        <v>416</v>
      </c>
      <c r="D100" s="78">
        <v>3068336692</v>
      </c>
      <c r="E100" s="78">
        <v>0</v>
      </c>
      <c r="F100" s="78">
        <v>576878608</v>
      </c>
      <c r="G100" s="78">
        <v>78434400</v>
      </c>
      <c r="H100" s="78">
        <v>133339760</v>
      </c>
      <c r="I100" s="78">
        <v>3856989460</v>
      </c>
      <c r="J100" s="79">
        <v>79.5526</v>
      </c>
      <c r="K100" s="79">
        <v>20.4474</v>
      </c>
    </row>
    <row r="101" ht="15" customHeight="1">
      <c r="A101" t="s" s="99">
        <v>515</v>
      </c>
      <c r="B101" t="s" s="75">
        <v>161</v>
      </c>
      <c r="C101" t="s" s="99">
        <v>416</v>
      </c>
      <c r="D101" s="78">
        <v>10262225206</v>
      </c>
      <c r="E101" s="78">
        <v>0</v>
      </c>
      <c r="F101" s="78">
        <v>1831021864</v>
      </c>
      <c r="G101" s="78">
        <v>415589940</v>
      </c>
      <c r="H101" s="78">
        <v>451488630</v>
      </c>
      <c r="I101" s="78">
        <v>12960325640</v>
      </c>
      <c r="J101" s="79">
        <v>79.1818</v>
      </c>
      <c r="K101" s="79">
        <v>20.8182</v>
      </c>
    </row>
    <row r="102" ht="15" customHeight="1">
      <c r="A102" t="s" s="99">
        <v>516</v>
      </c>
      <c r="B102" t="s" s="75">
        <v>162</v>
      </c>
      <c r="C102" t="s" s="99">
        <v>416</v>
      </c>
      <c r="D102" s="78">
        <v>5876670670</v>
      </c>
      <c r="E102" s="78">
        <v>0</v>
      </c>
      <c r="F102" s="78">
        <v>471504398</v>
      </c>
      <c r="G102" s="78">
        <v>657052300</v>
      </c>
      <c r="H102" s="78">
        <v>230354400</v>
      </c>
      <c r="I102" s="78">
        <v>7235581768</v>
      </c>
      <c r="J102" s="79">
        <v>81.21899999999999</v>
      </c>
      <c r="K102" s="79">
        <v>18.781</v>
      </c>
    </row>
    <row r="103" ht="15" customHeight="1">
      <c r="A103" t="s" s="99">
        <v>517</v>
      </c>
      <c r="B103" t="s" s="75">
        <v>163</v>
      </c>
      <c r="C103" t="s" s="99">
        <v>416</v>
      </c>
      <c r="D103" s="78">
        <v>1606017218</v>
      </c>
      <c r="E103" s="78">
        <v>0</v>
      </c>
      <c r="F103" s="78">
        <v>80815347</v>
      </c>
      <c r="G103" s="78">
        <v>267334855</v>
      </c>
      <c r="H103" s="78">
        <v>88178840</v>
      </c>
      <c r="I103" s="78">
        <v>2042346260</v>
      </c>
      <c r="J103" s="79">
        <v>78.63590000000001</v>
      </c>
      <c r="K103" s="79">
        <v>21.3641</v>
      </c>
    </row>
    <row r="104" ht="15" customHeight="1">
      <c r="A104" t="s" s="99">
        <v>518</v>
      </c>
      <c r="B104" t="s" s="75">
        <v>164</v>
      </c>
      <c r="C104" t="s" s="99">
        <v>416</v>
      </c>
      <c r="D104" s="78">
        <v>1621892966</v>
      </c>
      <c r="E104" s="78">
        <v>0</v>
      </c>
      <c r="F104" s="78">
        <v>150541334</v>
      </c>
      <c r="G104" s="78">
        <v>75159200</v>
      </c>
      <c r="H104" s="78">
        <v>106761040</v>
      </c>
      <c r="I104" s="78">
        <v>1954354540</v>
      </c>
      <c r="J104" s="79">
        <v>82.98869999999999</v>
      </c>
      <c r="K104" s="79">
        <v>17.0113</v>
      </c>
    </row>
    <row r="105" ht="15" customHeight="1">
      <c r="A105" t="s" s="99">
        <v>519</v>
      </c>
      <c r="B105" t="s" s="75">
        <v>165</v>
      </c>
      <c r="C105" t="s" s="99">
        <v>416</v>
      </c>
      <c r="D105" s="78">
        <v>922507225</v>
      </c>
      <c r="E105" s="78">
        <v>0</v>
      </c>
      <c r="F105" s="78">
        <v>9525628</v>
      </c>
      <c r="G105" s="78">
        <v>234400</v>
      </c>
      <c r="H105" s="78">
        <v>7861035</v>
      </c>
      <c r="I105" s="78">
        <v>940128288</v>
      </c>
      <c r="J105" s="79">
        <v>98.12569999999999</v>
      </c>
      <c r="K105" s="79">
        <v>1.8743</v>
      </c>
    </row>
    <row r="106" ht="15" customHeight="1">
      <c r="A106" t="s" s="99">
        <v>520</v>
      </c>
      <c r="B106" t="s" s="75">
        <v>166</v>
      </c>
      <c r="C106" t="s" s="99">
        <v>416</v>
      </c>
      <c r="D106" s="78">
        <v>1647217804</v>
      </c>
      <c r="E106" s="78">
        <v>0</v>
      </c>
      <c r="F106" s="78">
        <v>58218589</v>
      </c>
      <c r="G106" s="78">
        <v>85195900</v>
      </c>
      <c r="H106" s="78">
        <v>24604188</v>
      </c>
      <c r="I106" s="78">
        <v>1815236481</v>
      </c>
      <c r="J106" s="79">
        <v>90.744</v>
      </c>
      <c r="K106" s="79">
        <v>9.256</v>
      </c>
    </row>
    <row r="107" ht="15" customHeight="1">
      <c r="A107" t="s" s="99">
        <v>521</v>
      </c>
      <c r="B107" t="s" s="75">
        <v>167</v>
      </c>
      <c r="C107" t="s" s="99">
        <v>416</v>
      </c>
      <c r="D107" s="78">
        <v>146149754</v>
      </c>
      <c r="E107" s="78">
        <v>0</v>
      </c>
      <c r="F107" s="78">
        <v>12475869</v>
      </c>
      <c r="G107" s="78">
        <v>17488587</v>
      </c>
      <c r="H107" s="78">
        <v>10129310</v>
      </c>
      <c r="I107" s="78">
        <v>186243520</v>
      </c>
      <c r="J107" s="79">
        <v>78.47239999999999</v>
      </c>
      <c r="K107" s="79">
        <v>21.5276</v>
      </c>
    </row>
    <row r="108" ht="15" customHeight="1">
      <c r="A108" t="s" s="99">
        <v>522</v>
      </c>
      <c r="B108" t="s" s="75">
        <v>168</v>
      </c>
      <c r="C108" t="s" s="99">
        <v>416</v>
      </c>
      <c r="D108" s="78">
        <v>8423201338</v>
      </c>
      <c r="E108" s="78">
        <v>0</v>
      </c>
      <c r="F108" s="78">
        <v>433267072</v>
      </c>
      <c r="G108" s="78">
        <v>199147090</v>
      </c>
      <c r="H108" s="78">
        <v>171333830</v>
      </c>
      <c r="I108" s="78">
        <v>9226949330</v>
      </c>
      <c r="J108" s="79">
        <v>91.2891</v>
      </c>
      <c r="K108" s="79">
        <v>8.710900000000001</v>
      </c>
    </row>
    <row r="109" ht="15" customHeight="1">
      <c r="A109" t="s" s="99">
        <v>523</v>
      </c>
      <c r="B109" t="s" s="75">
        <v>169</v>
      </c>
      <c r="C109" t="s" s="99">
        <v>416</v>
      </c>
      <c r="D109" s="78">
        <v>183043995</v>
      </c>
      <c r="E109" s="78">
        <v>0</v>
      </c>
      <c r="F109" s="78">
        <v>4304614</v>
      </c>
      <c r="G109" s="78">
        <v>3794940</v>
      </c>
      <c r="H109" s="78">
        <v>5492345</v>
      </c>
      <c r="I109" s="78">
        <v>196635894</v>
      </c>
      <c r="J109" s="79">
        <v>93.0878</v>
      </c>
      <c r="K109" s="79">
        <v>6.9122</v>
      </c>
    </row>
    <row r="110" ht="15" customHeight="1">
      <c r="A110" t="s" s="99">
        <v>524</v>
      </c>
      <c r="B110" t="s" s="75">
        <v>170</v>
      </c>
      <c r="C110" t="s" s="99">
        <v>416</v>
      </c>
      <c r="D110" s="78">
        <v>228495670</v>
      </c>
      <c r="E110" s="78">
        <v>0</v>
      </c>
      <c r="F110" s="78">
        <v>7949000</v>
      </c>
      <c r="G110" s="78">
        <v>476800</v>
      </c>
      <c r="H110" s="78">
        <v>977735</v>
      </c>
      <c r="I110" s="78">
        <v>237899205</v>
      </c>
      <c r="J110" s="79">
        <v>96.04730000000001</v>
      </c>
      <c r="K110" s="79">
        <v>3.9527</v>
      </c>
    </row>
    <row r="111" ht="15" customHeight="1">
      <c r="A111" t="s" s="99">
        <v>525</v>
      </c>
      <c r="B111" t="s" s="75">
        <v>171</v>
      </c>
      <c r="C111" t="s" s="99">
        <v>416</v>
      </c>
      <c r="D111" s="78">
        <v>3086502363</v>
      </c>
      <c r="E111" s="78">
        <v>0</v>
      </c>
      <c r="F111" s="78">
        <v>120420238</v>
      </c>
      <c r="G111" s="78">
        <v>94756040</v>
      </c>
      <c r="H111" s="78">
        <v>99594050</v>
      </c>
      <c r="I111" s="78">
        <v>3401272691</v>
      </c>
      <c r="J111" s="79">
        <v>90.74550000000001</v>
      </c>
      <c r="K111" s="79">
        <v>9.2545</v>
      </c>
    </row>
    <row r="112" ht="15" customHeight="1">
      <c r="A112" t="s" s="99">
        <v>526</v>
      </c>
      <c r="B112" t="s" s="75">
        <v>172</v>
      </c>
      <c r="C112" t="s" s="99">
        <v>416</v>
      </c>
      <c r="D112" s="78">
        <v>791145943</v>
      </c>
      <c r="E112" s="78">
        <v>0</v>
      </c>
      <c r="F112" s="78">
        <v>32389947</v>
      </c>
      <c r="G112" s="78">
        <v>7138500</v>
      </c>
      <c r="H112" s="78">
        <v>32445014</v>
      </c>
      <c r="I112" s="78">
        <v>863119404</v>
      </c>
      <c r="J112" s="79">
        <v>91.66119999999999</v>
      </c>
      <c r="K112" s="79">
        <v>8.338800000000001</v>
      </c>
    </row>
    <row r="113" ht="15" customHeight="1">
      <c r="A113" t="s" s="99">
        <v>527</v>
      </c>
      <c r="B113" t="s" s="75">
        <v>173</v>
      </c>
      <c r="C113" t="s" s="99">
        <v>416</v>
      </c>
      <c r="D113" s="78">
        <v>204830824</v>
      </c>
      <c r="E113" s="78">
        <v>0</v>
      </c>
      <c r="F113" s="78">
        <v>9117426</v>
      </c>
      <c r="G113" s="78">
        <v>2292960</v>
      </c>
      <c r="H113" s="78">
        <v>32034290</v>
      </c>
      <c r="I113" s="78">
        <v>248275500</v>
      </c>
      <c r="J113" s="79">
        <v>82.5014</v>
      </c>
      <c r="K113" s="79">
        <v>17.4986</v>
      </c>
    </row>
    <row r="114" ht="15" customHeight="1">
      <c r="A114" t="s" s="99">
        <v>528</v>
      </c>
      <c r="B114" t="s" s="75">
        <v>174</v>
      </c>
      <c r="C114" t="s" s="99">
        <v>416</v>
      </c>
      <c r="D114" s="78">
        <v>1517743428</v>
      </c>
      <c r="E114" s="78">
        <v>0</v>
      </c>
      <c r="F114" s="78">
        <v>264856479</v>
      </c>
      <c r="G114" s="78">
        <v>14553200</v>
      </c>
      <c r="H114" s="78">
        <v>63657730</v>
      </c>
      <c r="I114" s="78">
        <v>1860810837</v>
      </c>
      <c r="J114" s="79">
        <v>81.56359999999999</v>
      </c>
      <c r="K114" s="79">
        <v>18.4364</v>
      </c>
    </row>
    <row r="115" ht="15" customHeight="1">
      <c r="A115" t="s" s="99">
        <v>529</v>
      </c>
      <c r="B115" t="s" s="75">
        <v>175</v>
      </c>
      <c r="C115" t="s" s="99">
        <v>416</v>
      </c>
      <c r="D115" s="78">
        <v>1453804533</v>
      </c>
      <c r="E115" s="78">
        <v>0</v>
      </c>
      <c r="F115" s="78">
        <v>291952428</v>
      </c>
      <c r="G115" s="78">
        <v>43570725</v>
      </c>
      <c r="H115" s="78">
        <v>132637403</v>
      </c>
      <c r="I115" s="78">
        <v>1921965089</v>
      </c>
      <c r="J115" s="79">
        <v>75.6416</v>
      </c>
      <c r="K115" s="79">
        <v>24.3584</v>
      </c>
    </row>
    <row r="116" ht="15" customHeight="1">
      <c r="A116" t="s" s="99">
        <v>530</v>
      </c>
      <c r="B116" t="s" s="75">
        <v>176</v>
      </c>
      <c r="C116" t="s" s="99">
        <v>416</v>
      </c>
      <c r="D116" s="78">
        <v>2362484038</v>
      </c>
      <c r="E116" s="78">
        <v>0</v>
      </c>
      <c r="F116" s="78">
        <v>98441690</v>
      </c>
      <c r="G116" s="78">
        <v>17281600</v>
      </c>
      <c r="H116" s="78">
        <v>25676800</v>
      </c>
      <c r="I116" s="78">
        <v>2503884128</v>
      </c>
      <c r="J116" s="79">
        <v>94.3528</v>
      </c>
      <c r="K116" s="79">
        <v>5.6472</v>
      </c>
    </row>
    <row r="117" ht="15" customHeight="1">
      <c r="A117" t="s" s="99">
        <v>531</v>
      </c>
      <c r="B117" t="s" s="75">
        <v>177</v>
      </c>
      <c r="C117" t="s" s="99">
        <v>416</v>
      </c>
      <c r="D117" s="78">
        <v>1304227905</v>
      </c>
      <c r="E117" s="78">
        <v>0</v>
      </c>
      <c r="F117" s="78">
        <v>35018377</v>
      </c>
      <c r="G117" s="78">
        <v>28953300</v>
      </c>
      <c r="H117" s="78">
        <v>23625680</v>
      </c>
      <c r="I117" s="78">
        <v>1391825262</v>
      </c>
      <c r="J117" s="79">
        <v>93.7063</v>
      </c>
      <c r="K117" s="79">
        <v>6.2937</v>
      </c>
    </row>
    <row r="118" ht="15" customHeight="1">
      <c r="A118" t="s" s="99">
        <v>532</v>
      </c>
      <c r="B118" t="s" s="75">
        <v>178</v>
      </c>
      <c r="C118" t="s" s="99">
        <v>416</v>
      </c>
      <c r="D118" s="78">
        <v>834468600</v>
      </c>
      <c r="E118" s="78">
        <v>0</v>
      </c>
      <c r="F118" s="78">
        <v>310141100</v>
      </c>
      <c r="G118" s="78">
        <v>23845700</v>
      </c>
      <c r="H118" s="78">
        <v>42190401</v>
      </c>
      <c r="I118" s="78">
        <v>1210645801</v>
      </c>
      <c r="J118" s="79">
        <v>68.9276</v>
      </c>
      <c r="K118" s="79">
        <v>31.0724</v>
      </c>
    </row>
    <row r="119" ht="15" customHeight="1">
      <c r="A119" t="s" s="99">
        <v>533</v>
      </c>
      <c r="B119" t="s" s="75">
        <v>179</v>
      </c>
      <c r="C119" t="s" s="99">
        <v>416</v>
      </c>
      <c r="D119" s="78">
        <v>1178357669</v>
      </c>
      <c r="E119" s="78">
        <v>0</v>
      </c>
      <c r="F119" s="78">
        <v>63547781</v>
      </c>
      <c r="G119" s="78">
        <v>26773600</v>
      </c>
      <c r="H119" s="78">
        <v>19178880</v>
      </c>
      <c r="I119" s="78">
        <v>1287857930</v>
      </c>
      <c r="J119" s="79">
        <v>91.4975</v>
      </c>
      <c r="K119" s="79">
        <v>8.5025</v>
      </c>
    </row>
    <row r="120" ht="15" customHeight="1">
      <c r="A120" t="s" s="99">
        <v>534</v>
      </c>
      <c r="B120" t="s" s="75">
        <v>180</v>
      </c>
      <c r="C120" t="s" s="99">
        <v>416</v>
      </c>
      <c r="D120" s="78">
        <v>1928459012</v>
      </c>
      <c r="E120" s="78">
        <v>0</v>
      </c>
      <c r="F120" s="78">
        <v>59512647</v>
      </c>
      <c r="G120" s="78">
        <v>866000</v>
      </c>
      <c r="H120" s="78">
        <v>21529910</v>
      </c>
      <c r="I120" s="78">
        <v>2010367569</v>
      </c>
      <c r="J120" s="79">
        <v>95.92570000000001</v>
      </c>
      <c r="K120" s="79">
        <v>4.0743</v>
      </c>
    </row>
    <row r="121" ht="15" customHeight="1">
      <c r="A121" t="s" s="99">
        <v>535</v>
      </c>
      <c r="B121" t="s" s="75">
        <v>181</v>
      </c>
      <c r="C121" t="s" s="99">
        <v>416</v>
      </c>
      <c r="D121" s="78">
        <v>683892825</v>
      </c>
      <c r="E121" s="78">
        <v>0</v>
      </c>
      <c r="F121" s="78">
        <v>35279425</v>
      </c>
      <c r="G121" s="78">
        <v>5942650</v>
      </c>
      <c r="H121" s="78">
        <v>77861676</v>
      </c>
      <c r="I121" s="78">
        <v>802976576</v>
      </c>
      <c r="J121" s="79">
        <v>85.16970000000001</v>
      </c>
      <c r="K121" s="79">
        <v>14.8303</v>
      </c>
    </row>
    <row r="122" ht="15" customHeight="1">
      <c r="A122" t="s" s="99">
        <v>536</v>
      </c>
      <c r="B122" t="s" s="75">
        <v>182</v>
      </c>
      <c r="C122" t="s" s="99">
        <v>416</v>
      </c>
      <c r="D122" s="78">
        <v>196518070</v>
      </c>
      <c r="E122" s="78">
        <v>0</v>
      </c>
      <c r="F122" s="78">
        <v>113235915</v>
      </c>
      <c r="G122" s="78">
        <v>16176900</v>
      </c>
      <c r="H122" s="78">
        <v>15604870</v>
      </c>
      <c r="I122" s="78">
        <v>341535755</v>
      </c>
      <c r="J122" s="79">
        <v>57.5395</v>
      </c>
      <c r="K122" s="79">
        <v>42.4605</v>
      </c>
    </row>
    <row r="123" ht="15" customHeight="1">
      <c r="A123" t="s" s="99">
        <v>537</v>
      </c>
      <c r="B123" t="s" s="75">
        <v>183</v>
      </c>
      <c r="C123" t="s" s="99">
        <v>416</v>
      </c>
      <c r="D123" s="78">
        <v>3181035190</v>
      </c>
      <c r="E123" s="78">
        <v>0</v>
      </c>
      <c r="F123" s="78">
        <v>408046361</v>
      </c>
      <c r="G123" s="78">
        <v>99711031</v>
      </c>
      <c r="H123" s="78">
        <v>70110740</v>
      </c>
      <c r="I123" s="78">
        <v>3758903322</v>
      </c>
      <c r="J123" s="79">
        <v>84.6267</v>
      </c>
      <c r="K123" s="79">
        <v>15.3733</v>
      </c>
    </row>
    <row r="124" ht="15" customHeight="1">
      <c r="A124" t="s" s="99">
        <v>538</v>
      </c>
      <c r="B124" t="s" s="75">
        <v>184</v>
      </c>
      <c r="C124" t="s" s="99">
        <v>416</v>
      </c>
      <c r="D124" s="78">
        <v>1700190917</v>
      </c>
      <c r="E124" s="78">
        <v>0</v>
      </c>
      <c r="F124" s="78">
        <v>73270433</v>
      </c>
      <c r="G124" s="78">
        <v>23987800</v>
      </c>
      <c r="H124" s="78">
        <v>32395780</v>
      </c>
      <c r="I124" s="78">
        <v>1829844930</v>
      </c>
      <c r="J124" s="79">
        <v>92.9145</v>
      </c>
      <c r="K124" s="79">
        <v>7.0855</v>
      </c>
    </row>
    <row r="125" ht="15" customHeight="1">
      <c r="A125" t="s" s="99">
        <v>539</v>
      </c>
      <c r="B125" t="s" s="75">
        <v>185</v>
      </c>
      <c r="C125" t="s" s="99">
        <v>416</v>
      </c>
      <c r="D125" s="78">
        <v>313272650</v>
      </c>
      <c r="E125" s="78">
        <v>0</v>
      </c>
      <c r="F125" s="78">
        <v>14743838</v>
      </c>
      <c r="G125" s="78">
        <v>2235100</v>
      </c>
      <c r="H125" s="78">
        <v>11666669</v>
      </c>
      <c r="I125" s="78">
        <v>341918257</v>
      </c>
      <c r="J125" s="79">
        <v>91.6221</v>
      </c>
      <c r="K125" s="79">
        <v>8.3779</v>
      </c>
    </row>
    <row r="126" ht="15" customHeight="1">
      <c r="A126" t="s" s="99">
        <v>540</v>
      </c>
      <c r="B126" t="s" s="75">
        <v>186</v>
      </c>
      <c r="C126" t="s" s="99">
        <v>416</v>
      </c>
      <c r="D126" s="78">
        <v>1520337340</v>
      </c>
      <c r="E126" s="78">
        <v>0</v>
      </c>
      <c r="F126" s="78">
        <v>45276940</v>
      </c>
      <c r="G126" s="78">
        <v>2316200</v>
      </c>
      <c r="H126" s="78">
        <v>21164137</v>
      </c>
      <c r="I126" s="78">
        <v>1589094617</v>
      </c>
      <c r="J126" s="79">
        <v>95.67319999999999</v>
      </c>
      <c r="K126" s="79">
        <v>4.3268</v>
      </c>
    </row>
    <row r="127" ht="15" customHeight="1">
      <c r="A127" t="s" s="99">
        <v>541</v>
      </c>
      <c r="B127" t="s" s="75">
        <v>187</v>
      </c>
      <c r="C127" t="s" s="99">
        <v>416</v>
      </c>
      <c r="D127" s="78">
        <v>7715282571</v>
      </c>
      <c r="E127" s="78">
        <v>0</v>
      </c>
      <c r="F127" s="78">
        <v>351624369</v>
      </c>
      <c r="G127" s="78">
        <v>33614000</v>
      </c>
      <c r="H127" s="78">
        <v>180844760</v>
      </c>
      <c r="I127" s="78">
        <v>8281365700</v>
      </c>
      <c r="J127" s="79">
        <v>93.1644</v>
      </c>
      <c r="K127" s="79">
        <v>6.8356</v>
      </c>
    </row>
    <row r="128" ht="15" customHeight="1">
      <c r="A128" t="s" s="99">
        <v>542</v>
      </c>
      <c r="B128" t="s" s="75">
        <v>188</v>
      </c>
      <c r="C128" t="s" s="99">
        <v>416</v>
      </c>
      <c r="D128" s="78">
        <v>500240929</v>
      </c>
      <c r="E128" s="78">
        <v>0</v>
      </c>
      <c r="F128" s="78">
        <v>98245416</v>
      </c>
      <c r="G128" s="78">
        <v>20206015</v>
      </c>
      <c r="H128" s="78">
        <v>29527630</v>
      </c>
      <c r="I128" s="78">
        <v>648219990</v>
      </c>
      <c r="J128" s="79">
        <v>77.17149999999999</v>
      </c>
      <c r="K128" s="79">
        <v>22.8285</v>
      </c>
    </row>
    <row r="129" ht="15" customHeight="1">
      <c r="A129" t="s" s="99">
        <v>543</v>
      </c>
      <c r="B129" t="s" s="75">
        <v>189</v>
      </c>
      <c r="C129" t="s" s="99">
        <v>416</v>
      </c>
      <c r="D129" s="78">
        <v>8435061505</v>
      </c>
      <c r="E129" s="78">
        <v>0</v>
      </c>
      <c r="F129" s="78">
        <v>571169034</v>
      </c>
      <c r="G129" s="78">
        <v>312047529</v>
      </c>
      <c r="H129" s="78">
        <v>346592101</v>
      </c>
      <c r="I129" s="78">
        <v>9664870169</v>
      </c>
      <c r="J129" s="79">
        <v>87.27549999999999</v>
      </c>
      <c r="K129" s="79">
        <v>12.7245</v>
      </c>
    </row>
    <row r="130" ht="15" customHeight="1">
      <c r="A130" t="s" s="99">
        <v>544</v>
      </c>
      <c r="B130" t="s" s="75">
        <v>190</v>
      </c>
      <c r="C130" t="s" s="99">
        <v>416</v>
      </c>
      <c r="D130" s="78">
        <v>51059592</v>
      </c>
      <c r="E130" s="78">
        <v>0</v>
      </c>
      <c r="F130" s="78">
        <v>2922020</v>
      </c>
      <c r="G130" s="78">
        <v>373689</v>
      </c>
      <c r="H130" s="78">
        <v>2761245</v>
      </c>
      <c r="I130" s="78">
        <v>57116546</v>
      </c>
      <c r="J130" s="79">
        <v>89.3954</v>
      </c>
      <c r="K130" s="79">
        <v>10.6046</v>
      </c>
    </row>
    <row r="131" ht="15" customHeight="1">
      <c r="A131" t="s" s="99">
        <v>545</v>
      </c>
      <c r="B131" t="s" s="75">
        <v>191</v>
      </c>
      <c r="C131" t="s" s="99">
        <v>416</v>
      </c>
      <c r="D131" s="78">
        <v>90421300</v>
      </c>
      <c r="E131" s="78">
        <v>0</v>
      </c>
      <c r="F131" s="78">
        <v>1415330</v>
      </c>
      <c r="G131" s="78">
        <v>95200</v>
      </c>
      <c r="H131" s="78">
        <v>10337144</v>
      </c>
      <c r="I131" s="78">
        <v>102268974</v>
      </c>
      <c r="J131" s="79">
        <v>88.4152</v>
      </c>
      <c r="K131" s="79">
        <v>11.5848</v>
      </c>
    </row>
    <row r="132" ht="15" customHeight="1">
      <c r="A132" t="s" s="99">
        <v>546</v>
      </c>
      <c r="B132" t="s" s="75">
        <v>192</v>
      </c>
      <c r="C132" t="s" s="99">
        <v>416</v>
      </c>
      <c r="D132" s="78">
        <v>8544117822</v>
      </c>
      <c r="E132" s="78">
        <v>0</v>
      </c>
      <c r="F132" s="78">
        <v>682409908</v>
      </c>
      <c r="G132" s="78">
        <v>216161400</v>
      </c>
      <c r="H132" s="78">
        <v>128069600</v>
      </c>
      <c r="I132" s="78">
        <v>9570758730</v>
      </c>
      <c r="J132" s="79">
        <v>89.2732</v>
      </c>
      <c r="K132" s="79">
        <v>10.7268</v>
      </c>
    </row>
    <row r="133" ht="15" customHeight="1">
      <c r="A133" t="s" s="99">
        <v>547</v>
      </c>
      <c r="B133" t="s" s="75">
        <v>193</v>
      </c>
      <c r="C133" t="s" s="99">
        <v>416</v>
      </c>
      <c r="D133" s="78">
        <v>280408184</v>
      </c>
      <c r="E133" s="78">
        <v>0</v>
      </c>
      <c r="F133" s="78">
        <v>24247593</v>
      </c>
      <c r="G133" s="78">
        <v>7709300</v>
      </c>
      <c r="H133" s="78">
        <v>49350321</v>
      </c>
      <c r="I133" s="78">
        <v>361715398</v>
      </c>
      <c r="J133" s="79">
        <v>77.5218</v>
      </c>
      <c r="K133" s="79">
        <v>22.4782</v>
      </c>
    </row>
    <row r="134" ht="15" customHeight="1">
      <c r="A134" t="s" s="99">
        <v>548</v>
      </c>
      <c r="B134" t="s" s="75">
        <v>194</v>
      </c>
      <c r="C134" t="s" s="99">
        <v>416</v>
      </c>
      <c r="D134" s="78">
        <v>1567610480</v>
      </c>
      <c r="E134" s="78">
        <v>0</v>
      </c>
      <c r="F134" s="78">
        <v>101853920</v>
      </c>
      <c r="G134" s="78">
        <v>76919900</v>
      </c>
      <c r="H134" s="78">
        <v>64835290</v>
      </c>
      <c r="I134" s="78">
        <v>1811219590</v>
      </c>
      <c r="J134" s="79">
        <v>86.55</v>
      </c>
      <c r="K134" s="79">
        <v>13.45</v>
      </c>
    </row>
    <row r="135" ht="15" customHeight="1">
      <c r="A135" t="s" s="99">
        <v>549</v>
      </c>
      <c r="B135" t="s" s="75">
        <v>195</v>
      </c>
      <c r="C135" t="s" s="99">
        <v>416</v>
      </c>
      <c r="D135" s="78">
        <v>3047197901</v>
      </c>
      <c r="E135" s="78">
        <v>0</v>
      </c>
      <c r="F135" s="78">
        <v>83085229</v>
      </c>
      <c r="G135" s="78">
        <v>34195300</v>
      </c>
      <c r="H135" s="78">
        <v>37826160</v>
      </c>
      <c r="I135" s="78">
        <v>3202304590</v>
      </c>
      <c r="J135" s="79">
        <v>95.1564</v>
      </c>
      <c r="K135" s="79">
        <v>4.8436</v>
      </c>
    </row>
    <row r="136" ht="15" customHeight="1">
      <c r="A136" t="s" s="99">
        <v>550</v>
      </c>
      <c r="B136" t="s" s="75">
        <v>196</v>
      </c>
      <c r="C136" t="s" s="99">
        <v>416</v>
      </c>
      <c r="D136" s="78">
        <v>460491049</v>
      </c>
      <c r="E136" s="78">
        <v>0</v>
      </c>
      <c r="F136" s="78">
        <v>5096651</v>
      </c>
      <c r="G136" s="78">
        <v>724400</v>
      </c>
      <c r="H136" s="78">
        <v>10440796</v>
      </c>
      <c r="I136" s="78">
        <v>476752896</v>
      </c>
      <c r="J136" s="79">
        <v>96.589</v>
      </c>
      <c r="K136" s="79">
        <v>3.411</v>
      </c>
    </row>
    <row r="137" ht="15" customHeight="1">
      <c r="A137" t="s" s="99">
        <v>551</v>
      </c>
      <c r="B137" t="s" s="75">
        <v>197</v>
      </c>
      <c r="C137" t="s" s="99">
        <v>416</v>
      </c>
      <c r="D137" s="78">
        <v>3047813348</v>
      </c>
      <c r="E137" s="78">
        <v>0</v>
      </c>
      <c r="F137" s="78">
        <v>92018799</v>
      </c>
      <c r="G137" s="78">
        <v>274050876</v>
      </c>
      <c r="H137" s="78">
        <v>116505750</v>
      </c>
      <c r="I137" s="78">
        <v>3530388773</v>
      </c>
      <c r="J137" s="79">
        <v>86.3308</v>
      </c>
      <c r="K137" s="79">
        <v>13.6692</v>
      </c>
    </row>
    <row r="138" ht="15" customHeight="1">
      <c r="A138" t="s" s="99">
        <v>552</v>
      </c>
      <c r="B138" t="s" s="75">
        <v>198</v>
      </c>
      <c r="C138" t="s" s="99">
        <v>416</v>
      </c>
      <c r="D138" s="78">
        <v>1961297316</v>
      </c>
      <c r="E138" s="78">
        <v>0</v>
      </c>
      <c r="F138" s="78">
        <v>441043024</v>
      </c>
      <c r="G138" s="78">
        <v>75558437</v>
      </c>
      <c r="H138" s="78">
        <v>60497228</v>
      </c>
      <c r="I138" s="78">
        <v>2538396005</v>
      </c>
      <c r="J138" s="79">
        <v>77.26519999999999</v>
      </c>
      <c r="K138" s="79">
        <v>22.7348</v>
      </c>
    </row>
    <row r="139" ht="15" customHeight="1">
      <c r="A139" t="s" s="99">
        <v>553</v>
      </c>
      <c r="B139" t="s" s="75">
        <v>199</v>
      </c>
      <c r="C139" t="s" s="99">
        <v>416</v>
      </c>
      <c r="D139" s="78">
        <v>872861481</v>
      </c>
      <c r="E139" s="78">
        <v>0</v>
      </c>
      <c r="F139" s="78">
        <v>51360230</v>
      </c>
      <c r="G139" s="78">
        <v>42732500</v>
      </c>
      <c r="H139" s="78">
        <v>35596510</v>
      </c>
      <c r="I139" s="78">
        <v>1002550721</v>
      </c>
      <c r="J139" s="79">
        <v>87.0641</v>
      </c>
      <c r="K139" s="79">
        <v>12.9359</v>
      </c>
    </row>
    <row r="140" ht="15" customHeight="1">
      <c r="A140" t="s" s="99">
        <v>554</v>
      </c>
      <c r="B140" t="s" s="75">
        <v>200</v>
      </c>
      <c r="C140" t="s" s="99">
        <v>416</v>
      </c>
      <c r="D140" s="78">
        <v>4519739480</v>
      </c>
      <c r="E140" s="78">
        <v>0</v>
      </c>
      <c r="F140" s="78">
        <v>197133640</v>
      </c>
      <c r="G140" s="78">
        <v>396663667</v>
      </c>
      <c r="H140" s="78">
        <v>391363140</v>
      </c>
      <c r="I140" s="78">
        <v>5504899927</v>
      </c>
      <c r="J140" s="79">
        <v>82.1039</v>
      </c>
      <c r="K140" s="79">
        <v>17.8961</v>
      </c>
    </row>
    <row r="141" ht="15" customHeight="1">
      <c r="A141" t="s" s="99">
        <v>555</v>
      </c>
      <c r="B141" t="s" s="75">
        <v>201</v>
      </c>
      <c r="C141" t="s" s="99">
        <v>416</v>
      </c>
      <c r="D141" s="78">
        <v>581275887</v>
      </c>
      <c r="E141" s="78">
        <v>0</v>
      </c>
      <c r="F141" s="78">
        <v>13373933</v>
      </c>
      <c r="G141" s="78">
        <v>5043200</v>
      </c>
      <c r="H141" s="78">
        <v>18418860</v>
      </c>
      <c r="I141" s="78">
        <v>618111880</v>
      </c>
      <c r="J141" s="79">
        <v>94.0406</v>
      </c>
      <c r="K141" s="79">
        <v>5.9594</v>
      </c>
    </row>
    <row r="142" ht="15" customHeight="1">
      <c r="A142" t="s" s="99">
        <v>556</v>
      </c>
      <c r="B142" t="s" s="75">
        <v>202</v>
      </c>
      <c r="C142" t="s" s="99">
        <v>416</v>
      </c>
      <c r="D142" s="78">
        <v>3210130118</v>
      </c>
      <c r="E142" s="78">
        <v>0</v>
      </c>
      <c r="F142" s="78">
        <v>221132882</v>
      </c>
      <c r="G142" s="78">
        <v>193972800</v>
      </c>
      <c r="H142" s="78">
        <v>79069800</v>
      </c>
      <c r="I142" s="78">
        <v>3704305600</v>
      </c>
      <c r="J142" s="79">
        <v>86.65940000000001</v>
      </c>
      <c r="K142" s="79">
        <v>13.3406</v>
      </c>
    </row>
    <row r="143" ht="15" customHeight="1">
      <c r="A143" t="s" s="99">
        <v>557</v>
      </c>
      <c r="B143" t="s" s="75">
        <v>203</v>
      </c>
      <c r="C143" t="s" s="99">
        <v>416</v>
      </c>
      <c r="D143" s="78">
        <v>2754972466</v>
      </c>
      <c r="E143" s="78">
        <v>0</v>
      </c>
      <c r="F143" s="78">
        <v>72677334</v>
      </c>
      <c r="G143" s="78">
        <v>0</v>
      </c>
      <c r="H143" s="78">
        <v>45579520</v>
      </c>
      <c r="I143" s="78">
        <v>2873229320</v>
      </c>
      <c r="J143" s="79">
        <v>95.88420000000001</v>
      </c>
      <c r="K143" s="79">
        <v>4.1158</v>
      </c>
    </row>
    <row r="144" ht="15" customHeight="1">
      <c r="A144" t="s" s="99">
        <v>558</v>
      </c>
      <c r="B144" t="s" s="75">
        <v>204</v>
      </c>
      <c r="C144" t="s" s="99">
        <v>416</v>
      </c>
      <c r="D144" s="78">
        <v>244336128</v>
      </c>
      <c r="E144" s="78">
        <v>0</v>
      </c>
      <c r="F144" s="78">
        <v>5720114</v>
      </c>
      <c r="G144" s="78">
        <v>1375700</v>
      </c>
      <c r="H144" s="78">
        <v>7888623</v>
      </c>
      <c r="I144" s="78">
        <v>259320565</v>
      </c>
      <c r="J144" s="79">
        <v>94.2217</v>
      </c>
      <c r="K144" s="79">
        <v>5.7783</v>
      </c>
    </row>
    <row r="145" ht="15" customHeight="1">
      <c r="A145" t="s" s="99">
        <v>559</v>
      </c>
      <c r="B145" t="s" s="75">
        <v>205</v>
      </c>
      <c r="C145" t="s" s="99">
        <v>416</v>
      </c>
      <c r="D145" s="78">
        <v>3526566037</v>
      </c>
      <c r="E145" s="78">
        <v>0</v>
      </c>
      <c r="F145" s="78">
        <v>162709349</v>
      </c>
      <c r="G145" s="78">
        <v>178236980</v>
      </c>
      <c r="H145" s="78">
        <v>38355620</v>
      </c>
      <c r="I145" s="78">
        <v>3905867986</v>
      </c>
      <c r="J145" s="79">
        <v>90.2889</v>
      </c>
      <c r="K145" s="79">
        <v>9.7111</v>
      </c>
    </row>
    <row r="146" ht="15" customHeight="1">
      <c r="A146" t="s" s="99">
        <v>560</v>
      </c>
      <c r="B146" t="s" s="75">
        <v>206</v>
      </c>
      <c r="C146" t="s" s="99">
        <v>416</v>
      </c>
      <c r="D146" s="78">
        <v>2478026937</v>
      </c>
      <c r="E146" s="78">
        <v>0</v>
      </c>
      <c r="F146" s="78">
        <v>256438082</v>
      </c>
      <c r="G146" s="78">
        <v>19833500</v>
      </c>
      <c r="H146" s="78">
        <v>97032850</v>
      </c>
      <c r="I146" s="78">
        <v>2851331369</v>
      </c>
      <c r="J146" s="79">
        <v>86.90770000000001</v>
      </c>
      <c r="K146" s="79">
        <v>13.0923</v>
      </c>
    </row>
    <row r="147" ht="15" customHeight="1">
      <c r="A147" t="s" s="99">
        <v>561</v>
      </c>
      <c r="B147" t="s" s="75">
        <v>207</v>
      </c>
      <c r="C147" t="s" s="99">
        <v>416</v>
      </c>
      <c r="D147" s="78">
        <v>2210620700</v>
      </c>
      <c r="E147" s="78">
        <v>0</v>
      </c>
      <c r="F147" s="78">
        <v>168893970</v>
      </c>
      <c r="G147" s="78">
        <v>113591100</v>
      </c>
      <c r="H147" s="78">
        <v>31112015</v>
      </c>
      <c r="I147" s="78">
        <v>2524217785</v>
      </c>
      <c r="J147" s="79">
        <v>87.5765</v>
      </c>
      <c r="K147" s="79">
        <v>12.4235</v>
      </c>
    </row>
    <row r="148" ht="15" customHeight="1">
      <c r="A148" t="s" s="99">
        <v>562</v>
      </c>
      <c r="B148" t="s" s="75">
        <v>208</v>
      </c>
      <c r="C148" t="s" s="99">
        <v>416</v>
      </c>
      <c r="D148" s="78">
        <v>1114280987</v>
      </c>
      <c r="E148" s="78">
        <v>0</v>
      </c>
      <c r="F148" s="78">
        <v>87097209</v>
      </c>
      <c r="G148" s="78">
        <v>44660804</v>
      </c>
      <c r="H148" s="78">
        <v>37324620</v>
      </c>
      <c r="I148" s="78">
        <v>1283363620</v>
      </c>
      <c r="J148" s="79">
        <v>86.825</v>
      </c>
      <c r="K148" s="79">
        <v>13.175</v>
      </c>
    </row>
    <row r="149" ht="15" customHeight="1">
      <c r="A149" t="s" s="99">
        <v>563</v>
      </c>
      <c r="B149" t="s" s="75">
        <v>209</v>
      </c>
      <c r="C149" t="s" s="99">
        <v>416</v>
      </c>
      <c r="D149" s="78">
        <v>431250687</v>
      </c>
      <c r="E149" s="78">
        <v>0</v>
      </c>
      <c r="F149" s="78">
        <v>46655214</v>
      </c>
      <c r="G149" s="78">
        <v>7959800</v>
      </c>
      <c r="H149" s="78">
        <v>30749515</v>
      </c>
      <c r="I149" s="78">
        <v>516615216</v>
      </c>
      <c r="J149" s="79">
        <v>83.47620000000001</v>
      </c>
      <c r="K149" s="79">
        <v>16.5238</v>
      </c>
    </row>
    <row r="150" ht="15" customHeight="1">
      <c r="A150" t="s" s="99">
        <v>564</v>
      </c>
      <c r="B150" t="s" s="75">
        <v>210</v>
      </c>
      <c r="C150" t="s" s="99">
        <v>416</v>
      </c>
      <c r="D150" s="78">
        <v>5664430302</v>
      </c>
      <c r="E150" s="78">
        <v>0</v>
      </c>
      <c r="F150" s="78">
        <v>514125079</v>
      </c>
      <c r="G150" s="78">
        <v>336377951</v>
      </c>
      <c r="H150" s="78">
        <v>349910790</v>
      </c>
      <c r="I150" s="78">
        <v>6864844122</v>
      </c>
      <c r="J150" s="79">
        <v>82.5136</v>
      </c>
      <c r="K150" s="79">
        <v>17.4864</v>
      </c>
    </row>
    <row r="151" ht="15" customHeight="1">
      <c r="A151" t="s" s="99">
        <v>565</v>
      </c>
      <c r="B151" t="s" s="75">
        <v>211</v>
      </c>
      <c r="C151" t="s" s="99">
        <v>416</v>
      </c>
      <c r="D151" s="78">
        <v>862734759</v>
      </c>
      <c r="E151" s="78">
        <v>0</v>
      </c>
      <c r="F151" s="78">
        <v>208170554</v>
      </c>
      <c r="G151" s="78">
        <v>60420438</v>
      </c>
      <c r="H151" s="78">
        <v>104894220</v>
      </c>
      <c r="I151" s="78">
        <v>1236219971</v>
      </c>
      <c r="J151" s="79">
        <v>69.7881</v>
      </c>
      <c r="K151" s="79">
        <v>30.2119</v>
      </c>
    </row>
    <row r="152" ht="15" customHeight="1">
      <c r="A152" t="s" s="99">
        <v>566</v>
      </c>
      <c r="B152" t="s" s="75">
        <v>212</v>
      </c>
      <c r="C152" t="s" s="99">
        <v>416</v>
      </c>
      <c r="D152" s="78">
        <v>1254987040</v>
      </c>
      <c r="E152" s="78">
        <v>0</v>
      </c>
      <c r="F152" s="78">
        <v>73857725</v>
      </c>
      <c r="G152" s="78">
        <v>31824526</v>
      </c>
      <c r="H152" s="78">
        <v>66749570</v>
      </c>
      <c r="I152" s="78">
        <v>1427418861</v>
      </c>
      <c r="J152" s="79">
        <v>87.92</v>
      </c>
      <c r="K152" s="79">
        <v>12.08</v>
      </c>
    </row>
    <row r="153" ht="15" customHeight="1">
      <c r="A153" t="s" s="99">
        <v>567</v>
      </c>
      <c r="B153" t="s" s="75">
        <v>213</v>
      </c>
      <c r="C153" t="s" s="99">
        <v>416</v>
      </c>
      <c r="D153" s="78">
        <v>1381605494</v>
      </c>
      <c r="E153" s="78">
        <v>0</v>
      </c>
      <c r="F153" s="78">
        <v>268373856</v>
      </c>
      <c r="G153" s="78">
        <v>10238400</v>
      </c>
      <c r="H153" s="78">
        <v>61154820</v>
      </c>
      <c r="I153" s="78">
        <v>1721372570</v>
      </c>
      <c r="J153" s="79">
        <v>80.2619</v>
      </c>
      <c r="K153" s="79">
        <v>19.7381</v>
      </c>
    </row>
    <row r="154" ht="15" customHeight="1">
      <c r="A154" t="s" s="99">
        <v>568</v>
      </c>
      <c r="B154" t="s" s="75">
        <v>214</v>
      </c>
      <c r="C154" t="s" s="99">
        <v>416</v>
      </c>
      <c r="D154" s="78">
        <v>4417580914</v>
      </c>
      <c r="E154" s="78">
        <v>423200</v>
      </c>
      <c r="F154" s="78">
        <v>511998824</v>
      </c>
      <c r="G154" s="78">
        <v>286933415</v>
      </c>
      <c r="H154" s="78">
        <v>186741300</v>
      </c>
      <c r="I154" s="78">
        <v>5403677653</v>
      </c>
      <c r="J154" s="79">
        <v>81.75920000000001</v>
      </c>
      <c r="K154" s="79">
        <v>18.2408</v>
      </c>
    </row>
    <row r="155" ht="15" customHeight="1">
      <c r="A155" t="s" s="99">
        <v>569</v>
      </c>
      <c r="B155" t="s" s="75">
        <v>215</v>
      </c>
      <c r="C155" t="s" s="99">
        <v>416</v>
      </c>
      <c r="D155" s="78">
        <v>333213800</v>
      </c>
      <c r="E155" s="78">
        <v>0</v>
      </c>
      <c r="F155" s="78">
        <v>3584768</v>
      </c>
      <c r="G155" s="78">
        <v>758500</v>
      </c>
      <c r="H155" s="78">
        <v>35114320</v>
      </c>
      <c r="I155" s="78">
        <v>372671388</v>
      </c>
      <c r="J155" s="79">
        <v>89.4122</v>
      </c>
      <c r="K155" s="79">
        <v>10.5878</v>
      </c>
    </row>
    <row r="156" ht="15" customHeight="1">
      <c r="A156" t="s" s="99">
        <v>570</v>
      </c>
      <c r="B156" t="s" s="75">
        <v>216</v>
      </c>
      <c r="C156" t="s" s="99">
        <v>416</v>
      </c>
      <c r="D156" s="78">
        <v>13645487139</v>
      </c>
      <c r="E156" s="78">
        <v>0</v>
      </c>
      <c r="F156" s="78">
        <v>820961430</v>
      </c>
      <c r="G156" s="78">
        <v>943857000</v>
      </c>
      <c r="H156" s="78">
        <v>334881170</v>
      </c>
      <c r="I156" s="78">
        <v>15745186739</v>
      </c>
      <c r="J156" s="79">
        <v>86.6645</v>
      </c>
      <c r="K156" s="79">
        <v>13.3355</v>
      </c>
    </row>
    <row r="157" ht="15" customHeight="1">
      <c r="A157" t="s" s="99">
        <v>571</v>
      </c>
      <c r="B157" t="s" s="75">
        <v>217</v>
      </c>
      <c r="C157" t="s" s="99">
        <v>416</v>
      </c>
      <c r="D157" s="78">
        <v>106883692</v>
      </c>
      <c r="E157" s="78">
        <v>0</v>
      </c>
      <c r="F157" s="78">
        <v>2546071</v>
      </c>
      <c r="G157" s="78">
        <v>243600</v>
      </c>
      <c r="H157" s="78">
        <v>3015750</v>
      </c>
      <c r="I157" s="78">
        <v>112689113</v>
      </c>
      <c r="J157" s="79">
        <v>94.84829999999999</v>
      </c>
      <c r="K157" s="79">
        <v>5.1517</v>
      </c>
    </row>
    <row r="158" ht="15" customHeight="1">
      <c r="A158" t="s" s="99">
        <v>572</v>
      </c>
      <c r="B158" t="s" s="75">
        <v>218</v>
      </c>
      <c r="C158" t="s" s="99">
        <v>416</v>
      </c>
      <c r="D158" s="78">
        <v>2502986825</v>
      </c>
      <c r="E158" s="78">
        <v>0</v>
      </c>
      <c r="F158" s="78">
        <v>42560949</v>
      </c>
      <c r="G158" s="78">
        <v>3753129</v>
      </c>
      <c r="H158" s="78">
        <v>49757630</v>
      </c>
      <c r="I158" s="78">
        <v>2599058533</v>
      </c>
      <c r="J158" s="79">
        <v>96.3036</v>
      </c>
      <c r="K158" s="79">
        <v>3.6964</v>
      </c>
    </row>
    <row r="159" ht="15" customHeight="1">
      <c r="A159" t="s" s="99">
        <v>573</v>
      </c>
      <c r="B159" t="s" s="75">
        <v>219</v>
      </c>
      <c r="C159" t="s" s="99">
        <v>416</v>
      </c>
      <c r="D159" s="78">
        <v>2078344849</v>
      </c>
      <c r="E159" s="78">
        <v>0</v>
      </c>
      <c r="F159" s="78">
        <v>171421264</v>
      </c>
      <c r="G159" s="78">
        <v>319887185</v>
      </c>
      <c r="H159" s="78">
        <v>69380970</v>
      </c>
      <c r="I159" s="78">
        <v>2639034268</v>
      </c>
      <c r="J159" s="79">
        <v>78.754</v>
      </c>
      <c r="K159" s="79">
        <v>21.246</v>
      </c>
    </row>
    <row r="160" ht="15" customHeight="1">
      <c r="A160" t="s" s="99">
        <v>574</v>
      </c>
      <c r="B160" t="s" s="75">
        <v>220</v>
      </c>
      <c r="C160" t="s" s="99">
        <v>416</v>
      </c>
      <c r="D160" s="78">
        <v>2463668000</v>
      </c>
      <c r="E160" s="78">
        <v>0</v>
      </c>
      <c r="F160" s="78">
        <v>85810800</v>
      </c>
      <c r="G160" s="78">
        <v>4130900</v>
      </c>
      <c r="H160" s="78">
        <v>75426155</v>
      </c>
      <c r="I160" s="78">
        <v>2629035855</v>
      </c>
      <c r="J160" s="79">
        <v>93.7099</v>
      </c>
      <c r="K160" s="79">
        <v>6.2901</v>
      </c>
    </row>
    <row r="161" ht="15" customHeight="1">
      <c r="A161" t="s" s="99">
        <v>575</v>
      </c>
      <c r="B161" t="s" s="75">
        <v>221</v>
      </c>
      <c r="C161" t="s" s="99">
        <v>416</v>
      </c>
      <c r="D161" s="78">
        <v>10324520700</v>
      </c>
      <c r="E161" s="78">
        <v>0</v>
      </c>
      <c r="F161" s="78">
        <v>663727595</v>
      </c>
      <c r="G161" s="78">
        <v>388028569</v>
      </c>
      <c r="H161" s="78">
        <v>434348415</v>
      </c>
      <c r="I161" s="78">
        <v>11810625279</v>
      </c>
      <c r="J161" s="79">
        <v>87.41719999999999</v>
      </c>
      <c r="K161" s="79">
        <v>12.5828</v>
      </c>
    </row>
    <row r="162" ht="15" customHeight="1">
      <c r="A162" t="s" s="99">
        <v>576</v>
      </c>
      <c r="B162" t="s" s="75">
        <v>222</v>
      </c>
      <c r="C162" t="s" s="99">
        <v>416</v>
      </c>
      <c r="D162" s="78">
        <v>2028163692</v>
      </c>
      <c r="E162" s="78">
        <v>0</v>
      </c>
      <c r="F162" s="78">
        <v>187327333</v>
      </c>
      <c r="G162" s="78">
        <v>70780385</v>
      </c>
      <c r="H162" s="78">
        <v>241932840</v>
      </c>
      <c r="I162" s="78">
        <v>2528204250</v>
      </c>
      <c r="J162" s="79">
        <v>80.22150000000001</v>
      </c>
      <c r="K162" s="79">
        <v>19.7785</v>
      </c>
    </row>
    <row r="163" ht="15" customHeight="1">
      <c r="A163" t="s" s="99">
        <v>577</v>
      </c>
      <c r="B163" t="s" s="75">
        <v>223</v>
      </c>
      <c r="C163" t="s" s="99">
        <v>416</v>
      </c>
      <c r="D163" s="78">
        <v>1957462820</v>
      </c>
      <c r="E163" s="78">
        <v>0</v>
      </c>
      <c r="F163" s="78">
        <v>74992410</v>
      </c>
      <c r="G163" s="78">
        <v>23827000</v>
      </c>
      <c r="H163" s="78">
        <v>55152710</v>
      </c>
      <c r="I163" s="78">
        <v>2111434940</v>
      </c>
      <c r="J163" s="79">
        <v>92.7077</v>
      </c>
      <c r="K163" s="79">
        <v>7.2923</v>
      </c>
    </row>
    <row r="164" ht="15" customHeight="1">
      <c r="A164" t="s" s="99">
        <v>578</v>
      </c>
      <c r="B164" t="s" s="75">
        <v>224</v>
      </c>
      <c r="C164" t="s" s="99">
        <v>416</v>
      </c>
      <c r="D164" s="78">
        <v>11362360809</v>
      </c>
      <c r="E164" s="78">
        <v>0</v>
      </c>
      <c r="F164" s="78">
        <v>714463095</v>
      </c>
      <c r="G164" s="78">
        <v>206635796</v>
      </c>
      <c r="H164" s="78">
        <v>385021830</v>
      </c>
      <c r="I164" s="78">
        <v>12668481530</v>
      </c>
      <c r="J164" s="79">
        <v>89.69</v>
      </c>
      <c r="K164" s="79">
        <v>10.31</v>
      </c>
    </row>
    <row r="165" ht="15" customHeight="1">
      <c r="A165" t="s" s="99">
        <v>579</v>
      </c>
      <c r="B165" t="s" s="75">
        <v>225</v>
      </c>
      <c r="C165" t="s" s="99">
        <v>416</v>
      </c>
      <c r="D165" s="78">
        <v>3780273909</v>
      </c>
      <c r="E165" s="78">
        <v>0</v>
      </c>
      <c r="F165" s="78">
        <v>426559387</v>
      </c>
      <c r="G165" s="78">
        <v>23118500</v>
      </c>
      <c r="H165" s="78">
        <v>54630503</v>
      </c>
      <c r="I165" s="78">
        <v>4284582299</v>
      </c>
      <c r="J165" s="79">
        <v>88.22969999999999</v>
      </c>
      <c r="K165" s="79">
        <v>11.7703</v>
      </c>
    </row>
    <row r="166" ht="15" customHeight="1">
      <c r="A166" t="s" s="99">
        <v>580</v>
      </c>
      <c r="B166" t="s" s="75">
        <v>226</v>
      </c>
      <c r="C166" t="s" s="99">
        <v>416</v>
      </c>
      <c r="D166" s="78">
        <v>8672278342</v>
      </c>
      <c r="E166" s="78">
        <v>0</v>
      </c>
      <c r="F166" s="78">
        <v>636670399</v>
      </c>
      <c r="G166" s="78">
        <v>257734187</v>
      </c>
      <c r="H166" s="78">
        <v>246313590</v>
      </c>
      <c r="I166" s="78">
        <v>9812996518</v>
      </c>
      <c r="J166" s="79">
        <v>88.3754</v>
      </c>
      <c r="K166" s="79">
        <v>11.6246</v>
      </c>
    </row>
    <row r="167" ht="15" customHeight="1">
      <c r="A167" t="s" s="99">
        <v>581</v>
      </c>
      <c r="B167" t="s" s="75">
        <v>227</v>
      </c>
      <c r="C167" t="s" s="99">
        <v>416</v>
      </c>
      <c r="D167" s="78">
        <v>2786005895</v>
      </c>
      <c r="E167" s="78">
        <v>0</v>
      </c>
      <c r="F167" s="78">
        <v>107346232</v>
      </c>
      <c r="G167" s="78">
        <v>5698400</v>
      </c>
      <c r="H167" s="78">
        <v>70526360</v>
      </c>
      <c r="I167" s="78">
        <v>2969576887</v>
      </c>
      <c r="J167" s="79">
        <v>93.81829999999999</v>
      </c>
      <c r="K167" s="79">
        <v>6.1817</v>
      </c>
    </row>
    <row r="168" ht="15" customHeight="1">
      <c r="A168" t="s" s="99">
        <v>582</v>
      </c>
      <c r="B168" t="s" s="75">
        <v>228</v>
      </c>
      <c r="C168" t="s" s="99">
        <v>416</v>
      </c>
      <c r="D168" s="78">
        <v>3893225901</v>
      </c>
      <c r="E168" s="78">
        <v>0</v>
      </c>
      <c r="F168" s="78">
        <v>369319899</v>
      </c>
      <c r="G168" s="78">
        <v>598560800</v>
      </c>
      <c r="H168" s="78">
        <v>122678560</v>
      </c>
      <c r="I168" s="78">
        <v>4983785160</v>
      </c>
      <c r="J168" s="79">
        <v>78.11790000000001</v>
      </c>
      <c r="K168" s="79">
        <v>21.8821</v>
      </c>
    </row>
    <row r="169" ht="15" customHeight="1">
      <c r="A169" t="s" s="99">
        <v>583</v>
      </c>
      <c r="B169" t="s" s="75">
        <v>229</v>
      </c>
      <c r="C169" t="s" s="99">
        <v>416</v>
      </c>
      <c r="D169" s="78">
        <v>7525504672</v>
      </c>
      <c r="E169" s="78">
        <v>0</v>
      </c>
      <c r="F169" s="78">
        <v>273846443</v>
      </c>
      <c r="G169" s="78">
        <v>18303300</v>
      </c>
      <c r="H169" s="78">
        <v>90872590</v>
      </c>
      <c r="I169" s="78">
        <v>7908527005</v>
      </c>
      <c r="J169" s="79">
        <v>95.1568</v>
      </c>
      <c r="K169" s="79">
        <v>4.8432</v>
      </c>
    </row>
    <row r="170" ht="15" customHeight="1">
      <c r="A170" t="s" s="99">
        <v>584</v>
      </c>
      <c r="B170" t="s" s="75">
        <v>230</v>
      </c>
      <c r="C170" t="s" s="99">
        <v>416</v>
      </c>
      <c r="D170" s="78">
        <v>2175466374</v>
      </c>
      <c r="E170" s="78">
        <v>0</v>
      </c>
      <c r="F170" s="78">
        <v>85551857</v>
      </c>
      <c r="G170" s="78">
        <v>17308000</v>
      </c>
      <c r="H170" s="78">
        <v>42676012</v>
      </c>
      <c r="I170" s="78">
        <v>2321002243</v>
      </c>
      <c r="J170" s="79">
        <v>93.7296</v>
      </c>
      <c r="K170" s="79">
        <v>6.2704</v>
      </c>
    </row>
    <row r="171" ht="15" customHeight="1">
      <c r="A171" t="s" s="99">
        <v>585</v>
      </c>
      <c r="B171" t="s" s="75">
        <v>231</v>
      </c>
      <c r="C171" t="s" s="99">
        <v>416</v>
      </c>
      <c r="D171" s="78">
        <v>5642577064</v>
      </c>
      <c r="E171" s="78">
        <v>0</v>
      </c>
      <c r="F171" s="78">
        <v>1214003964</v>
      </c>
      <c r="G171" s="78">
        <v>677928334</v>
      </c>
      <c r="H171" s="78">
        <v>318891520</v>
      </c>
      <c r="I171" s="78">
        <v>7853400882</v>
      </c>
      <c r="J171" s="79">
        <v>71.8488</v>
      </c>
      <c r="K171" s="79">
        <v>28.1512</v>
      </c>
    </row>
    <row r="172" ht="15" customHeight="1">
      <c r="A172" t="s" s="99">
        <v>586</v>
      </c>
      <c r="B172" t="s" s="75">
        <v>232</v>
      </c>
      <c r="C172" t="s" s="99">
        <v>416</v>
      </c>
      <c r="D172" s="78">
        <v>6464562794</v>
      </c>
      <c r="E172" s="78">
        <v>0</v>
      </c>
      <c r="F172" s="78">
        <v>296217613</v>
      </c>
      <c r="G172" s="78">
        <v>64696400</v>
      </c>
      <c r="H172" s="78">
        <v>113110100</v>
      </c>
      <c r="I172" s="78">
        <v>6938586907</v>
      </c>
      <c r="J172" s="79">
        <v>93.1683</v>
      </c>
      <c r="K172" s="79">
        <v>6.8317</v>
      </c>
    </row>
    <row r="173" ht="15" customHeight="1">
      <c r="A173" t="s" s="99">
        <v>587</v>
      </c>
      <c r="B173" t="s" s="75">
        <v>233</v>
      </c>
      <c r="C173" t="s" s="99">
        <v>416</v>
      </c>
      <c r="D173" s="78">
        <v>7355506020</v>
      </c>
      <c r="E173" s="78">
        <v>2293700</v>
      </c>
      <c r="F173" s="78">
        <v>469285580</v>
      </c>
      <c r="G173" s="78">
        <v>45767200</v>
      </c>
      <c r="H173" s="78">
        <v>106683030</v>
      </c>
      <c r="I173" s="78">
        <v>7979535530</v>
      </c>
      <c r="J173" s="79">
        <v>92.2084</v>
      </c>
      <c r="K173" s="79">
        <v>7.7916</v>
      </c>
    </row>
    <row r="174" ht="15" customHeight="1">
      <c r="A174" t="s" s="99">
        <v>588</v>
      </c>
      <c r="B174" t="s" s="75">
        <v>234</v>
      </c>
      <c r="C174" t="s" s="99">
        <v>416</v>
      </c>
      <c r="D174" s="78">
        <v>2247528755</v>
      </c>
      <c r="E174" s="78">
        <v>0</v>
      </c>
      <c r="F174" s="78">
        <v>65489524</v>
      </c>
      <c r="G174" s="78">
        <v>19675128</v>
      </c>
      <c r="H174" s="78">
        <v>60018935</v>
      </c>
      <c r="I174" s="78">
        <v>2392712342</v>
      </c>
      <c r="J174" s="79">
        <v>93.9323</v>
      </c>
      <c r="K174" s="79">
        <v>6.0677</v>
      </c>
    </row>
    <row r="175" ht="15" customHeight="1">
      <c r="A175" t="s" s="99">
        <v>589</v>
      </c>
      <c r="B175" t="s" s="75">
        <v>235</v>
      </c>
      <c r="C175" t="s" s="99">
        <v>416</v>
      </c>
      <c r="D175" s="78">
        <v>1733695965</v>
      </c>
      <c r="E175" s="78">
        <v>0</v>
      </c>
      <c r="F175" s="78">
        <v>88304156</v>
      </c>
      <c r="G175" s="78">
        <v>38941050</v>
      </c>
      <c r="H175" s="78">
        <v>55190239</v>
      </c>
      <c r="I175" s="78">
        <v>1916131410</v>
      </c>
      <c r="J175" s="79">
        <v>90.479</v>
      </c>
      <c r="K175" s="79">
        <v>9.521000000000001</v>
      </c>
    </row>
    <row r="176" ht="15" customHeight="1">
      <c r="A176" t="s" s="99">
        <v>590</v>
      </c>
      <c r="B176" t="s" s="75">
        <v>236</v>
      </c>
      <c r="C176" t="s" s="99">
        <v>416</v>
      </c>
      <c r="D176" s="78">
        <v>3286762506</v>
      </c>
      <c r="E176" s="78">
        <v>0</v>
      </c>
      <c r="F176" s="78">
        <v>99972305</v>
      </c>
      <c r="G176" s="78">
        <v>31488600</v>
      </c>
      <c r="H176" s="78">
        <v>47847830</v>
      </c>
      <c r="I176" s="78">
        <v>3466071241</v>
      </c>
      <c r="J176" s="79">
        <v>94.8267</v>
      </c>
      <c r="K176" s="79">
        <v>5.1733</v>
      </c>
    </row>
    <row r="177" ht="15" customHeight="1">
      <c r="A177" t="s" s="99">
        <v>591</v>
      </c>
      <c r="B177" t="s" s="75">
        <v>237</v>
      </c>
      <c r="C177" t="s" s="99">
        <v>416</v>
      </c>
      <c r="D177" s="78">
        <v>12518031403</v>
      </c>
      <c r="E177" s="78">
        <v>0</v>
      </c>
      <c r="F177" s="78">
        <v>1047977797</v>
      </c>
      <c r="G177" s="78">
        <v>141839500</v>
      </c>
      <c r="H177" s="78">
        <v>240804280</v>
      </c>
      <c r="I177" s="78">
        <v>13948652980</v>
      </c>
      <c r="J177" s="79">
        <v>89.7437</v>
      </c>
      <c r="K177" s="79">
        <v>10.2563</v>
      </c>
    </row>
    <row r="178" ht="15" customHeight="1">
      <c r="A178" t="s" s="99">
        <v>592</v>
      </c>
      <c r="B178" t="s" s="75">
        <v>238</v>
      </c>
      <c r="C178" t="s" s="99">
        <v>416</v>
      </c>
      <c r="D178" s="78">
        <v>2345164313</v>
      </c>
      <c r="E178" s="78">
        <v>0</v>
      </c>
      <c r="F178" s="78">
        <v>100825189</v>
      </c>
      <c r="G178" s="78">
        <v>324799904</v>
      </c>
      <c r="H178" s="78">
        <v>221242370</v>
      </c>
      <c r="I178" s="78">
        <v>2992031776</v>
      </c>
      <c r="J178" s="79">
        <v>78.38030000000001</v>
      </c>
      <c r="K178" s="79">
        <v>21.6197</v>
      </c>
    </row>
    <row r="179" ht="15" customHeight="1">
      <c r="A179" t="s" s="99">
        <v>593</v>
      </c>
      <c r="B179" t="s" s="75">
        <v>239</v>
      </c>
      <c r="C179" t="s" s="99">
        <v>416</v>
      </c>
      <c r="D179" s="78">
        <v>6513661496</v>
      </c>
      <c r="E179" s="78">
        <v>0</v>
      </c>
      <c r="F179" s="78">
        <v>183546364</v>
      </c>
      <c r="G179" s="78">
        <v>21730900</v>
      </c>
      <c r="H179" s="78">
        <v>137891480</v>
      </c>
      <c r="I179" s="78">
        <v>6856830240</v>
      </c>
      <c r="J179" s="79">
        <v>94.9952</v>
      </c>
      <c r="K179" s="79">
        <v>5.0048</v>
      </c>
    </row>
    <row r="180" ht="15" customHeight="1">
      <c r="A180" t="s" s="99">
        <v>594</v>
      </c>
      <c r="B180" t="s" s="75">
        <v>240</v>
      </c>
      <c r="C180" t="s" s="99">
        <v>416</v>
      </c>
      <c r="D180" s="78">
        <v>1192227945</v>
      </c>
      <c r="E180" s="78">
        <v>0</v>
      </c>
      <c r="F180" s="78">
        <v>74305465</v>
      </c>
      <c r="G180" s="78">
        <v>4571400</v>
      </c>
      <c r="H180" s="78">
        <v>59026160</v>
      </c>
      <c r="I180" s="78">
        <v>1330130970</v>
      </c>
      <c r="J180" s="79">
        <v>89.6324</v>
      </c>
      <c r="K180" s="79">
        <v>10.3676</v>
      </c>
    </row>
    <row r="181" ht="15" customHeight="1">
      <c r="A181" t="s" s="99">
        <v>595</v>
      </c>
      <c r="B181" t="s" s="75">
        <v>241</v>
      </c>
      <c r="C181" t="s" s="99">
        <v>416</v>
      </c>
      <c r="D181" s="78">
        <v>1113322113</v>
      </c>
      <c r="E181" s="78">
        <v>0</v>
      </c>
      <c r="F181" s="78">
        <v>24353736</v>
      </c>
      <c r="G181" s="78">
        <v>10041870</v>
      </c>
      <c r="H181" s="78">
        <v>9444044</v>
      </c>
      <c r="I181" s="78">
        <v>1157161763</v>
      </c>
      <c r="J181" s="79">
        <v>96.2115</v>
      </c>
      <c r="K181" s="79">
        <v>3.7885</v>
      </c>
    </row>
    <row r="182" ht="15" customHeight="1">
      <c r="A182" t="s" s="99">
        <v>596</v>
      </c>
      <c r="B182" t="s" s="75">
        <v>242</v>
      </c>
      <c r="C182" t="s" s="99">
        <v>416</v>
      </c>
      <c r="D182" s="78">
        <v>7045243592</v>
      </c>
      <c r="E182" s="78">
        <v>0</v>
      </c>
      <c r="F182" s="78">
        <v>543095693</v>
      </c>
      <c r="G182" s="78">
        <v>182585840</v>
      </c>
      <c r="H182" s="78">
        <v>226702530</v>
      </c>
      <c r="I182" s="78">
        <v>7997627655</v>
      </c>
      <c r="J182" s="79">
        <v>88.0917</v>
      </c>
      <c r="K182" s="79">
        <v>11.9083</v>
      </c>
    </row>
    <row r="183" ht="15" customHeight="1">
      <c r="A183" t="s" s="99">
        <v>597</v>
      </c>
      <c r="B183" t="s" s="75">
        <v>243</v>
      </c>
      <c r="C183" t="s" s="99">
        <v>416</v>
      </c>
      <c r="D183" s="78">
        <v>3179865056</v>
      </c>
      <c r="E183" s="78">
        <v>0</v>
      </c>
      <c r="F183" s="78">
        <v>466157446</v>
      </c>
      <c r="G183" s="78">
        <v>83070600</v>
      </c>
      <c r="H183" s="78">
        <v>88326930</v>
      </c>
      <c r="I183" s="78">
        <v>3817420032</v>
      </c>
      <c r="J183" s="79">
        <v>83.2988</v>
      </c>
      <c r="K183" s="79">
        <v>16.7012</v>
      </c>
    </row>
    <row r="184" ht="15" customHeight="1">
      <c r="A184" t="s" s="99">
        <v>598</v>
      </c>
      <c r="B184" t="s" s="75">
        <v>244</v>
      </c>
      <c r="C184" t="s" s="99">
        <v>416</v>
      </c>
      <c r="D184" s="78">
        <v>68852818</v>
      </c>
      <c r="E184" s="78">
        <v>0</v>
      </c>
      <c r="F184" s="78">
        <v>3195102</v>
      </c>
      <c r="G184" s="78">
        <v>24800</v>
      </c>
      <c r="H184" s="78">
        <v>4054989</v>
      </c>
      <c r="I184" s="78">
        <v>76127709</v>
      </c>
      <c r="J184" s="79">
        <v>90.4438</v>
      </c>
      <c r="K184" s="79">
        <v>9.5562</v>
      </c>
    </row>
    <row r="185" ht="15" customHeight="1">
      <c r="A185" t="s" s="99">
        <v>599</v>
      </c>
      <c r="B185" t="s" s="75">
        <v>245</v>
      </c>
      <c r="C185" t="s" s="99">
        <v>416</v>
      </c>
      <c r="D185" s="78">
        <v>2349683472</v>
      </c>
      <c r="E185" s="78">
        <v>0</v>
      </c>
      <c r="F185" s="78">
        <v>275084491</v>
      </c>
      <c r="G185" s="78">
        <v>138859400</v>
      </c>
      <c r="H185" s="78">
        <v>54062718</v>
      </c>
      <c r="I185" s="78">
        <v>2817690081</v>
      </c>
      <c r="J185" s="79">
        <v>83.3904</v>
      </c>
      <c r="K185" s="79">
        <v>16.6096</v>
      </c>
    </row>
    <row r="186" ht="15" customHeight="1">
      <c r="A186" t="s" s="99">
        <v>600</v>
      </c>
      <c r="B186" t="s" s="75">
        <v>246</v>
      </c>
      <c r="C186" t="s" s="99">
        <v>416</v>
      </c>
      <c r="D186" s="78">
        <v>3766229805</v>
      </c>
      <c r="E186" s="78">
        <v>0</v>
      </c>
      <c r="F186" s="78">
        <v>458079974</v>
      </c>
      <c r="G186" s="78">
        <v>256990552</v>
      </c>
      <c r="H186" s="78">
        <v>172951006</v>
      </c>
      <c r="I186" s="78">
        <v>4654251337</v>
      </c>
      <c r="J186" s="79">
        <v>80.92019999999999</v>
      </c>
      <c r="K186" s="79">
        <v>19.0798</v>
      </c>
    </row>
    <row r="187" ht="15" customHeight="1">
      <c r="A187" t="s" s="99">
        <v>601</v>
      </c>
      <c r="B187" t="s" s="75">
        <v>247</v>
      </c>
      <c r="C187" t="s" s="99">
        <v>416</v>
      </c>
      <c r="D187" s="78">
        <v>1741659520</v>
      </c>
      <c r="E187" s="78">
        <v>0</v>
      </c>
      <c r="F187" s="78">
        <v>211922456</v>
      </c>
      <c r="G187" s="78">
        <v>84006761</v>
      </c>
      <c r="H187" s="78">
        <v>170444192</v>
      </c>
      <c r="I187" s="78">
        <v>2208032929</v>
      </c>
      <c r="J187" s="79">
        <v>78.8783</v>
      </c>
      <c r="K187" s="79">
        <v>21.1217</v>
      </c>
    </row>
    <row r="188" ht="15" customHeight="1">
      <c r="A188" t="s" s="99">
        <v>602</v>
      </c>
      <c r="B188" t="s" s="75">
        <v>248</v>
      </c>
      <c r="C188" t="s" s="99">
        <v>416</v>
      </c>
      <c r="D188" s="78">
        <v>1616096226</v>
      </c>
      <c r="E188" s="78">
        <v>0</v>
      </c>
      <c r="F188" s="78">
        <v>107144736</v>
      </c>
      <c r="G188" s="78">
        <v>20336800</v>
      </c>
      <c r="H188" s="78">
        <v>38723890</v>
      </c>
      <c r="I188" s="78">
        <v>1782301652</v>
      </c>
      <c r="J188" s="79">
        <v>90.6747</v>
      </c>
      <c r="K188" s="79">
        <v>9.3253</v>
      </c>
    </row>
    <row r="189" ht="15" customHeight="1">
      <c r="A189" t="s" s="99">
        <v>603</v>
      </c>
      <c r="B189" t="s" s="75">
        <v>249</v>
      </c>
      <c r="C189" t="s" s="99">
        <v>416</v>
      </c>
      <c r="D189" s="78">
        <v>376175790</v>
      </c>
      <c r="E189" s="78">
        <v>0</v>
      </c>
      <c r="F189" s="78">
        <v>5755420</v>
      </c>
      <c r="G189" s="78">
        <v>2190500</v>
      </c>
      <c r="H189" s="78">
        <v>20471792</v>
      </c>
      <c r="I189" s="78">
        <v>404593502</v>
      </c>
      <c r="J189" s="79">
        <v>92.97620000000001</v>
      </c>
      <c r="K189" s="79">
        <v>7.0238</v>
      </c>
    </row>
    <row r="190" ht="15" customHeight="1">
      <c r="A190" t="s" s="99">
        <v>604</v>
      </c>
      <c r="B190" t="s" s="75">
        <v>250</v>
      </c>
      <c r="C190" t="s" s="99">
        <v>416</v>
      </c>
      <c r="D190" s="78">
        <v>7786822687</v>
      </c>
      <c r="E190" s="78">
        <v>0</v>
      </c>
      <c r="F190" s="78">
        <v>157416678</v>
      </c>
      <c r="G190" s="78">
        <v>5196700</v>
      </c>
      <c r="H190" s="78">
        <v>163569140</v>
      </c>
      <c r="I190" s="78">
        <v>8113005205</v>
      </c>
      <c r="J190" s="79">
        <v>95.9795</v>
      </c>
      <c r="K190" s="79">
        <v>4.0205</v>
      </c>
    </row>
    <row r="191" ht="15" customHeight="1">
      <c r="A191" t="s" s="99">
        <v>605</v>
      </c>
      <c r="B191" t="s" s="75">
        <v>251</v>
      </c>
      <c r="C191" t="s" s="99">
        <v>416</v>
      </c>
      <c r="D191" s="78">
        <v>13221126</v>
      </c>
      <c r="E191" s="78">
        <v>0</v>
      </c>
      <c r="F191" s="78">
        <v>986837</v>
      </c>
      <c r="G191" s="78">
        <v>14244343</v>
      </c>
      <c r="H191" s="78">
        <v>3473092</v>
      </c>
      <c r="I191" s="78">
        <v>31925398</v>
      </c>
      <c r="J191" s="79">
        <v>41.4126</v>
      </c>
      <c r="K191" s="79">
        <v>58.5874</v>
      </c>
    </row>
    <row r="192" ht="15" customHeight="1">
      <c r="A192" t="s" s="99">
        <v>606</v>
      </c>
      <c r="B192" t="s" s="75">
        <v>252</v>
      </c>
      <c r="C192" t="s" s="99">
        <v>416</v>
      </c>
      <c r="D192" s="78">
        <v>926664358</v>
      </c>
      <c r="E192" s="78">
        <v>0</v>
      </c>
      <c r="F192" s="78">
        <v>29590958</v>
      </c>
      <c r="G192" s="78">
        <v>17941320</v>
      </c>
      <c r="H192" s="78">
        <v>58839800</v>
      </c>
      <c r="I192" s="78">
        <v>1033036436</v>
      </c>
      <c r="J192" s="79">
        <v>89.703</v>
      </c>
      <c r="K192" s="79">
        <v>10.297</v>
      </c>
    </row>
    <row r="193" ht="15" customHeight="1">
      <c r="A193" t="s" s="99">
        <v>607</v>
      </c>
      <c r="B193" t="s" s="75">
        <v>253</v>
      </c>
      <c r="C193" t="s" s="99">
        <v>416</v>
      </c>
      <c r="D193" s="78">
        <v>757915744</v>
      </c>
      <c r="E193" s="78">
        <v>0</v>
      </c>
      <c r="F193" s="78">
        <v>42831335</v>
      </c>
      <c r="G193" s="78">
        <v>175162791</v>
      </c>
      <c r="H193" s="78">
        <v>147232170</v>
      </c>
      <c r="I193" s="78">
        <v>1123142040</v>
      </c>
      <c r="J193" s="79">
        <v>67.4817</v>
      </c>
      <c r="K193" s="79">
        <v>32.5183</v>
      </c>
    </row>
    <row r="194" ht="15" customHeight="1">
      <c r="A194" t="s" s="99">
        <v>608</v>
      </c>
      <c r="B194" t="s" s="75">
        <v>254</v>
      </c>
      <c r="C194" t="s" s="99">
        <v>416</v>
      </c>
      <c r="D194" s="78">
        <v>583695815</v>
      </c>
      <c r="E194" s="78">
        <v>0</v>
      </c>
      <c r="F194" s="78">
        <v>10180552</v>
      </c>
      <c r="G194" s="78">
        <v>968260</v>
      </c>
      <c r="H194" s="78">
        <v>12497981</v>
      </c>
      <c r="I194" s="78">
        <v>607342608</v>
      </c>
      <c r="J194" s="79">
        <v>96.1065</v>
      </c>
      <c r="K194" s="79">
        <v>3.8935</v>
      </c>
    </row>
    <row r="195" ht="15" customHeight="1">
      <c r="A195" t="s" s="99">
        <v>609</v>
      </c>
      <c r="B195" t="s" s="75">
        <v>255</v>
      </c>
      <c r="C195" t="s" s="99">
        <v>416</v>
      </c>
      <c r="D195" s="78">
        <v>112016500</v>
      </c>
      <c r="E195" s="78">
        <v>0</v>
      </c>
      <c r="F195" s="78">
        <v>1622370</v>
      </c>
      <c r="G195" s="78">
        <v>595900</v>
      </c>
      <c r="H195" s="78">
        <v>7746964</v>
      </c>
      <c r="I195" s="78">
        <v>121981734</v>
      </c>
      <c r="J195" s="79">
        <v>91.8306</v>
      </c>
      <c r="K195" s="79">
        <v>8.1694</v>
      </c>
    </row>
    <row r="196" ht="15" customHeight="1">
      <c r="A196" t="s" s="99">
        <v>610</v>
      </c>
      <c r="B196" t="s" s="75">
        <v>256</v>
      </c>
      <c r="C196" t="s" s="99">
        <v>416</v>
      </c>
      <c r="D196" s="78">
        <v>95138100</v>
      </c>
      <c r="E196" s="78">
        <v>0</v>
      </c>
      <c r="F196" s="78">
        <v>271288</v>
      </c>
      <c r="G196" s="78">
        <v>536200</v>
      </c>
      <c r="H196" s="78">
        <v>2433321</v>
      </c>
      <c r="I196" s="78">
        <v>98378909</v>
      </c>
      <c r="J196" s="79">
        <v>96.7058</v>
      </c>
      <c r="K196" s="79">
        <v>3.2942</v>
      </c>
    </row>
    <row r="197" ht="15" customHeight="1">
      <c r="A197" t="s" s="99">
        <v>611</v>
      </c>
      <c r="B197" t="s" s="75">
        <v>257</v>
      </c>
      <c r="C197" t="s" s="99">
        <v>416</v>
      </c>
      <c r="D197" s="78">
        <v>1222230470</v>
      </c>
      <c r="E197" s="78">
        <v>0</v>
      </c>
      <c r="F197" s="78">
        <v>16498631</v>
      </c>
      <c r="G197" s="78">
        <v>563100</v>
      </c>
      <c r="H197" s="78">
        <v>31355750</v>
      </c>
      <c r="I197" s="78">
        <v>1270647951</v>
      </c>
      <c r="J197" s="79">
        <v>96.1895</v>
      </c>
      <c r="K197" s="79">
        <v>3.8105</v>
      </c>
    </row>
    <row r="198" ht="15" customHeight="1">
      <c r="A198" t="s" s="99">
        <v>612</v>
      </c>
      <c r="B198" t="s" s="75">
        <v>258</v>
      </c>
      <c r="C198" t="s" s="99">
        <v>416</v>
      </c>
      <c r="D198" s="78">
        <v>29157634427</v>
      </c>
      <c r="E198" s="78">
        <v>2638600</v>
      </c>
      <c r="F198" s="78">
        <v>1618562754</v>
      </c>
      <c r="G198" s="78">
        <v>70785205</v>
      </c>
      <c r="H198" s="78">
        <v>456562917</v>
      </c>
      <c r="I198" s="78">
        <v>31306183903</v>
      </c>
      <c r="J198" s="79">
        <v>93.1454</v>
      </c>
      <c r="K198" s="79">
        <v>6.8546</v>
      </c>
    </row>
    <row r="199" ht="15" customHeight="1">
      <c r="A199" t="s" s="99">
        <v>613</v>
      </c>
      <c r="B199" t="s" s="75">
        <v>259</v>
      </c>
      <c r="C199" t="s" s="99">
        <v>416</v>
      </c>
      <c r="D199" s="78">
        <v>8715485212</v>
      </c>
      <c r="E199" s="78">
        <v>0</v>
      </c>
      <c r="F199" s="78">
        <v>1671890188</v>
      </c>
      <c r="G199" s="78">
        <v>53089100</v>
      </c>
      <c r="H199" s="78">
        <v>250147510</v>
      </c>
      <c r="I199" s="78">
        <v>10690612010</v>
      </c>
      <c r="J199" s="79">
        <v>81.5247</v>
      </c>
      <c r="K199" s="79">
        <v>18.4753</v>
      </c>
    </row>
    <row r="200" ht="15" customHeight="1">
      <c r="A200" t="s" s="99">
        <v>614</v>
      </c>
      <c r="B200" t="s" s="75">
        <v>260</v>
      </c>
      <c r="C200" t="s" s="99">
        <v>416</v>
      </c>
      <c r="D200" s="78">
        <v>10715862649</v>
      </c>
      <c r="E200" s="78">
        <v>0</v>
      </c>
      <c r="F200" s="78">
        <v>1026136613</v>
      </c>
      <c r="G200" s="78">
        <v>125420724</v>
      </c>
      <c r="H200" s="78">
        <v>380448340</v>
      </c>
      <c r="I200" s="78">
        <v>12247868326</v>
      </c>
      <c r="J200" s="79">
        <v>87.49169999999999</v>
      </c>
      <c r="K200" s="79">
        <v>12.5083</v>
      </c>
    </row>
    <row r="201" ht="15" customHeight="1">
      <c r="A201" t="s" s="99">
        <v>615</v>
      </c>
      <c r="B201" t="s" s="75">
        <v>261</v>
      </c>
      <c r="C201" t="s" s="99">
        <v>416</v>
      </c>
      <c r="D201" s="78">
        <v>43946740</v>
      </c>
      <c r="E201" s="78">
        <v>0</v>
      </c>
      <c r="F201" s="78">
        <v>6248171</v>
      </c>
      <c r="G201" s="78">
        <v>392600</v>
      </c>
      <c r="H201" s="78">
        <v>1178467</v>
      </c>
      <c r="I201" s="78">
        <v>51765978</v>
      </c>
      <c r="J201" s="79">
        <v>84.895</v>
      </c>
      <c r="K201" s="79">
        <v>15.105</v>
      </c>
    </row>
    <row r="202" ht="15" customHeight="1">
      <c r="A202" t="s" s="99">
        <v>616</v>
      </c>
      <c r="B202" t="s" s="75">
        <v>262</v>
      </c>
      <c r="C202" t="s" s="99">
        <v>416</v>
      </c>
      <c r="D202" s="78">
        <v>7063590736</v>
      </c>
      <c r="E202" s="78">
        <v>0</v>
      </c>
      <c r="F202" s="78">
        <v>757454232</v>
      </c>
      <c r="G202" s="78">
        <v>373341650</v>
      </c>
      <c r="H202" s="78">
        <v>406097440</v>
      </c>
      <c r="I202" s="78">
        <v>8600484058</v>
      </c>
      <c r="J202" s="79">
        <v>82.1302</v>
      </c>
      <c r="K202" s="79">
        <v>17.8698</v>
      </c>
    </row>
    <row r="203" ht="15" customHeight="1">
      <c r="A203" t="s" s="99">
        <v>617</v>
      </c>
      <c r="B203" t="s" s="75">
        <v>263</v>
      </c>
      <c r="C203" t="s" s="99">
        <v>416</v>
      </c>
      <c r="D203" s="78">
        <v>145020825</v>
      </c>
      <c r="E203" s="78">
        <v>0</v>
      </c>
      <c r="F203" s="78">
        <v>6410298</v>
      </c>
      <c r="G203" s="78">
        <v>1236360</v>
      </c>
      <c r="H203" s="78">
        <v>6938505</v>
      </c>
      <c r="I203" s="78">
        <v>159605988</v>
      </c>
      <c r="J203" s="79">
        <v>90.8618</v>
      </c>
      <c r="K203" s="79">
        <v>9.138199999999999</v>
      </c>
    </row>
    <row r="204" ht="15" customHeight="1">
      <c r="A204" t="s" s="99">
        <v>618</v>
      </c>
      <c r="B204" t="s" s="75">
        <v>264</v>
      </c>
      <c r="C204" t="s" s="99">
        <v>416</v>
      </c>
      <c r="D204" s="78">
        <v>624958339</v>
      </c>
      <c r="E204" s="78">
        <v>0</v>
      </c>
      <c r="F204" s="78">
        <v>22519541</v>
      </c>
      <c r="G204" s="78">
        <v>2600830</v>
      </c>
      <c r="H204" s="78">
        <v>8433510</v>
      </c>
      <c r="I204" s="78">
        <v>658512220</v>
      </c>
      <c r="J204" s="79">
        <v>94.9046</v>
      </c>
      <c r="K204" s="79">
        <v>5.0954</v>
      </c>
    </row>
    <row r="205" ht="15" customHeight="1">
      <c r="A205" t="s" s="99">
        <v>619</v>
      </c>
      <c r="B205" t="s" s="75">
        <v>265</v>
      </c>
      <c r="C205" t="s" s="99">
        <v>416</v>
      </c>
      <c r="D205" s="78">
        <v>148519165</v>
      </c>
      <c r="E205" s="78">
        <v>0</v>
      </c>
      <c r="F205" s="78">
        <v>1791471</v>
      </c>
      <c r="G205" s="78">
        <v>968900</v>
      </c>
      <c r="H205" s="78">
        <v>10390519</v>
      </c>
      <c r="I205" s="78">
        <v>161670055</v>
      </c>
      <c r="J205" s="79">
        <v>91.8656</v>
      </c>
      <c r="K205" s="79">
        <v>8.134399999999999</v>
      </c>
    </row>
    <row r="206" ht="15" customHeight="1">
      <c r="A206" t="s" s="99">
        <v>620</v>
      </c>
      <c r="B206" t="s" s="75">
        <v>266</v>
      </c>
      <c r="C206" t="s" s="99">
        <v>416</v>
      </c>
      <c r="D206" s="78">
        <v>2119375719</v>
      </c>
      <c r="E206" s="78">
        <v>0</v>
      </c>
      <c r="F206" s="78">
        <v>55093523</v>
      </c>
      <c r="G206" s="78">
        <v>3863600</v>
      </c>
      <c r="H206" s="78">
        <v>38602405</v>
      </c>
      <c r="I206" s="78">
        <v>2216935247</v>
      </c>
      <c r="J206" s="79">
        <v>95.5994</v>
      </c>
      <c r="K206" s="79">
        <v>4.4006</v>
      </c>
    </row>
    <row r="207" ht="15" customHeight="1">
      <c r="A207" t="s" s="99">
        <v>621</v>
      </c>
      <c r="B207" t="s" s="75">
        <v>267</v>
      </c>
      <c r="C207" t="s" s="99">
        <v>416</v>
      </c>
      <c r="D207" s="78">
        <v>5459918769</v>
      </c>
      <c r="E207" s="78">
        <v>274300</v>
      </c>
      <c r="F207" s="78">
        <v>363260831</v>
      </c>
      <c r="G207" s="78">
        <v>223592200</v>
      </c>
      <c r="H207" s="78">
        <v>68709768</v>
      </c>
      <c r="I207" s="78">
        <v>6115755868</v>
      </c>
      <c r="J207" s="79">
        <v>89.2808</v>
      </c>
      <c r="K207" s="79">
        <v>10.7192</v>
      </c>
    </row>
    <row r="208" ht="15" customHeight="1">
      <c r="A208" t="s" s="99">
        <v>622</v>
      </c>
      <c r="B208" t="s" s="75">
        <v>268</v>
      </c>
      <c r="C208" t="s" s="99">
        <v>416</v>
      </c>
      <c r="D208" s="78">
        <v>33729173360</v>
      </c>
      <c r="E208" s="78">
        <v>0</v>
      </c>
      <c r="F208" s="78">
        <v>2653977440</v>
      </c>
      <c r="G208" s="78">
        <v>215141400</v>
      </c>
      <c r="H208" s="78">
        <v>504991200</v>
      </c>
      <c r="I208" s="78">
        <v>37103283400</v>
      </c>
      <c r="J208" s="79">
        <v>90.9062</v>
      </c>
      <c r="K208" s="79">
        <v>9.0938</v>
      </c>
    </row>
    <row r="209" ht="15" customHeight="1">
      <c r="A209" t="s" s="99">
        <v>623</v>
      </c>
      <c r="B209" t="s" s="75">
        <v>269</v>
      </c>
      <c r="C209" t="s" s="99">
        <v>416</v>
      </c>
      <c r="D209" s="78">
        <v>2202357021</v>
      </c>
      <c r="E209" s="78">
        <v>851000</v>
      </c>
      <c r="F209" s="78">
        <v>87275457</v>
      </c>
      <c r="G209" s="78">
        <v>22637800</v>
      </c>
      <c r="H209" s="78">
        <v>53139510</v>
      </c>
      <c r="I209" s="78">
        <v>2366260788</v>
      </c>
      <c r="J209" s="79">
        <v>93.1093</v>
      </c>
      <c r="K209" s="79">
        <v>6.8907</v>
      </c>
    </row>
    <row r="210" ht="15" customHeight="1">
      <c r="A210" t="s" s="99">
        <v>624</v>
      </c>
      <c r="B210" t="s" s="75">
        <v>270</v>
      </c>
      <c r="C210" t="s" s="99">
        <v>416</v>
      </c>
      <c r="D210" s="78">
        <v>743224822</v>
      </c>
      <c r="E210" s="78">
        <v>0</v>
      </c>
      <c r="F210" s="78">
        <v>118074712</v>
      </c>
      <c r="G210" s="78">
        <v>24634100</v>
      </c>
      <c r="H210" s="78">
        <v>58805380</v>
      </c>
      <c r="I210" s="78">
        <v>944739014</v>
      </c>
      <c r="J210" s="79">
        <v>78.6699</v>
      </c>
      <c r="K210" s="79">
        <v>21.3301</v>
      </c>
    </row>
    <row r="211" ht="15" customHeight="1">
      <c r="A211" t="s" s="99">
        <v>625</v>
      </c>
      <c r="B211" t="s" s="75">
        <v>271</v>
      </c>
      <c r="C211" t="s" s="99">
        <v>416</v>
      </c>
      <c r="D211" s="78">
        <v>5869014095</v>
      </c>
      <c r="E211" s="78">
        <v>0</v>
      </c>
      <c r="F211" s="78">
        <v>433501245</v>
      </c>
      <c r="G211" s="78">
        <v>536025812</v>
      </c>
      <c r="H211" s="78">
        <v>183198490</v>
      </c>
      <c r="I211" s="78">
        <v>7021739642</v>
      </c>
      <c r="J211" s="79">
        <v>83.5835</v>
      </c>
      <c r="K211" s="79">
        <v>16.4165</v>
      </c>
    </row>
    <row r="212" ht="15" customHeight="1">
      <c r="A212" t="s" s="99">
        <v>626</v>
      </c>
      <c r="B212" t="s" s="75">
        <v>272</v>
      </c>
      <c r="C212" t="s" s="99">
        <v>416</v>
      </c>
      <c r="D212" s="78">
        <v>4363544846</v>
      </c>
      <c r="E212" s="78">
        <v>0</v>
      </c>
      <c r="F212" s="78">
        <v>577015154</v>
      </c>
      <c r="G212" s="78">
        <v>118854700</v>
      </c>
      <c r="H212" s="78">
        <v>91117360</v>
      </c>
      <c r="I212" s="78">
        <v>5150532060</v>
      </c>
      <c r="J212" s="79">
        <v>84.72029999999999</v>
      </c>
      <c r="K212" s="79">
        <v>15.2797</v>
      </c>
    </row>
    <row r="213" ht="15" customHeight="1">
      <c r="A213" t="s" s="99">
        <v>627</v>
      </c>
      <c r="B213" t="s" s="75">
        <v>273</v>
      </c>
      <c r="C213" t="s" s="99">
        <v>416</v>
      </c>
      <c r="D213" s="78">
        <v>523092350</v>
      </c>
      <c r="E213" s="78">
        <v>0</v>
      </c>
      <c r="F213" s="78">
        <v>17781118</v>
      </c>
      <c r="G213" s="78">
        <v>14900032</v>
      </c>
      <c r="H213" s="78">
        <v>39158944</v>
      </c>
      <c r="I213" s="78">
        <v>594932444</v>
      </c>
      <c r="J213" s="79">
        <v>87.9247</v>
      </c>
      <c r="K213" s="79">
        <v>12.0753</v>
      </c>
    </row>
    <row r="214" ht="15" customHeight="1">
      <c r="A214" t="s" s="99">
        <v>628</v>
      </c>
      <c r="B214" t="s" s="75">
        <v>274</v>
      </c>
      <c r="C214" t="s" s="99">
        <v>416</v>
      </c>
      <c r="D214" s="78">
        <v>3750844201</v>
      </c>
      <c r="E214" s="78">
        <v>0</v>
      </c>
      <c r="F214" s="78">
        <v>258398445</v>
      </c>
      <c r="G214" s="78">
        <v>168289000</v>
      </c>
      <c r="H214" s="78">
        <v>70581430</v>
      </c>
      <c r="I214" s="78">
        <v>4248113076</v>
      </c>
      <c r="J214" s="79">
        <v>88.2944</v>
      </c>
      <c r="K214" s="79">
        <v>11.7056</v>
      </c>
    </row>
    <row r="215" ht="15" customHeight="1">
      <c r="A215" t="s" s="99">
        <v>629</v>
      </c>
      <c r="B215" t="s" s="75">
        <v>275</v>
      </c>
      <c r="C215" t="s" s="99">
        <v>416</v>
      </c>
      <c r="D215" s="78">
        <v>3765181941</v>
      </c>
      <c r="E215" s="78">
        <v>0</v>
      </c>
      <c r="F215" s="78">
        <v>562526846</v>
      </c>
      <c r="G215" s="78">
        <v>123771498</v>
      </c>
      <c r="H215" s="78">
        <v>115619100</v>
      </c>
      <c r="I215" s="78">
        <v>4567099385</v>
      </c>
      <c r="J215" s="79">
        <v>82.4414</v>
      </c>
      <c r="K215" s="79">
        <v>17.5586</v>
      </c>
    </row>
    <row r="216" ht="15" customHeight="1">
      <c r="A216" t="s" s="99">
        <v>630</v>
      </c>
      <c r="B216" t="s" s="75">
        <v>276</v>
      </c>
      <c r="C216" t="s" s="99">
        <v>416</v>
      </c>
      <c r="D216" s="78">
        <v>2880725430</v>
      </c>
      <c r="E216" s="78">
        <v>0</v>
      </c>
      <c r="F216" s="78">
        <v>393427410</v>
      </c>
      <c r="G216" s="78">
        <v>498684179</v>
      </c>
      <c r="H216" s="78">
        <v>115406940</v>
      </c>
      <c r="I216" s="78">
        <v>3888243959</v>
      </c>
      <c r="J216" s="79">
        <v>74.0881</v>
      </c>
      <c r="K216" s="79">
        <v>25.9119</v>
      </c>
    </row>
    <row r="217" ht="15" customHeight="1">
      <c r="A217" t="s" s="99">
        <v>631</v>
      </c>
      <c r="B217" t="s" s="75">
        <v>277</v>
      </c>
      <c r="C217" t="s" s="99">
        <v>416</v>
      </c>
      <c r="D217" s="78">
        <v>2068298325</v>
      </c>
      <c r="E217" s="78">
        <v>0</v>
      </c>
      <c r="F217" s="78">
        <v>173078825</v>
      </c>
      <c r="G217" s="78">
        <v>46185000</v>
      </c>
      <c r="H217" s="78">
        <v>77695440</v>
      </c>
      <c r="I217" s="78">
        <v>2365257590</v>
      </c>
      <c r="J217" s="79">
        <v>87.44499999999999</v>
      </c>
      <c r="K217" s="79">
        <v>12.555</v>
      </c>
    </row>
    <row r="218" ht="15" customHeight="1">
      <c r="A218" t="s" s="99">
        <v>632</v>
      </c>
      <c r="B218" t="s" s="75">
        <v>278</v>
      </c>
      <c r="C218" t="s" s="99">
        <v>416</v>
      </c>
      <c r="D218" s="78">
        <v>359080068</v>
      </c>
      <c r="E218" s="78">
        <v>0</v>
      </c>
      <c r="F218" s="78">
        <v>19252084</v>
      </c>
      <c r="G218" s="78">
        <v>100085099</v>
      </c>
      <c r="H218" s="78">
        <v>159537514</v>
      </c>
      <c r="I218" s="78">
        <v>637954765</v>
      </c>
      <c r="J218" s="79">
        <v>56.2861</v>
      </c>
      <c r="K218" s="79">
        <v>43.7139</v>
      </c>
    </row>
    <row r="219" ht="15" customHeight="1">
      <c r="A219" t="s" s="99">
        <v>633</v>
      </c>
      <c r="B219" t="s" s="75">
        <v>279</v>
      </c>
      <c r="C219" t="s" s="99">
        <v>416</v>
      </c>
      <c r="D219" s="78">
        <v>2803687862</v>
      </c>
      <c r="E219" s="78">
        <v>0</v>
      </c>
      <c r="F219" s="78">
        <v>268757858</v>
      </c>
      <c r="G219" s="78">
        <v>292584630</v>
      </c>
      <c r="H219" s="78">
        <v>93604900</v>
      </c>
      <c r="I219" s="78">
        <v>3458635250</v>
      </c>
      <c r="J219" s="79">
        <v>81.0634</v>
      </c>
      <c r="K219" s="79">
        <v>18.9366</v>
      </c>
    </row>
    <row r="220" ht="15" customHeight="1">
      <c r="A220" t="s" s="99">
        <v>634</v>
      </c>
      <c r="B220" t="s" s="75">
        <v>280</v>
      </c>
      <c r="C220" t="s" s="99">
        <v>416</v>
      </c>
      <c r="D220" s="78">
        <v>2922844130</v>
      </c>
      <c r="E220" s="78">
        <v>0</v>
      </c>
      <c r="F220" s="78">
        <v>367608036</v>
      </c>
      <c r="G220" s="78">
        <v>34543700</v>
      </c>
      <c r="H220" s="78">
        <v>64427610</v>
      </c>
      <c r="I220" s="78">
        <v>3389423476</v>
      </c>
      <c r="J220" s="79">
        <v>86.2343</v>
      </c>
      <c r="K220" s="79">
        <v>13.7657</v>
      </c>
    </row>
    <row r="221" ht="15" customHeight="1">
      <c r="A221" t="s" s="99">
        <v>635</v>
      </c>
      <c r="B221" t="s" s="75">
        <v>281</v>
      </c>
      <c r="C221" t="s" s="99">
        <v>416</v>
      </c>
      <c r="D221" s="78">
        <v>5270525571</v>
      </c>
      <c r="E221" s="78">
        <v>0</v>
      </c>
      <c r="F221" s="78">
        <v>1137996816</v>
      </c>
      <c r="G221" s="78">
        <v>470833275</v>
      </c>
      <c r="H221" s="78">
        <v>135157970</v>
      </c>
      <c r="I221" s="78">
        <v>7014513632</v>
      </c>
      <c r="J221" s="79">
        <v>75.1374</v>
      </c>
      <c r="K221" s="79">
        <v>24.8626</v>
      </c>
    </row>
    <row r="222" ht="15" customHeight="1">
      <c r="A222" t="s" s="99">
        <v>636</v>
      </c>
      <c r="B222" t="s" s="75">
        <v>282</v>
      </c>
      <c r="C222" t="s" s="99">
        <v>416</v>
      </c>
      <c r="D222" s="78">
        <v>5255002886</v>
      </c>
      <c r="E222" s="78">
        <v>0</v>
      </c>
      <c r="F222" s="78">
        <v>242355889</v>
      </c>
      <c r="G222" s="78">
        <v>7180055</v>
      </c>
      <c r="H222" s="78">
        <v>50548740</v>
      </c>
      <c r="I222" s="78">
        <v>5555087570</v>
      </c>
      <c r="J222" s="79">
        <v>94.598</v>
      </c>
      <c r="K222" s="79">
        <v>5.402</v>
      </c>
    </row>
    <row r="223" ht="15" customHeight="1">
      <c r="A223" t="s" s="99">
        <v>637</v>
      </c>
      <c r="B223" t="s" s="75">
        <v>283</v>
      </c>
      <c r="C223" t="s" s="99">
        <v>416</v>
      </c>
      <c r="D223" s="78">
        <v>272174670</v>
      </c>
      <c r="E223" s="78">
        <v>0</v>
      </c>
      <c r="F223" s="78">
        <v>5852140</v>
      </c>
      <c r="G223" s="78">
        <v>1377300</v>
      </c>
      <c r="H223" s="78">
        <v>14411081</v>
      </c>
      <c r="I223" s="78">
        <v>293815191</v>
      </c>
      <c r="J223" s="79">
        <v>92.63460000000001</v>
      </c>
      <c r="K223" s="79">
        <v>7.3654</v>
      </c>
    </row>
    <row r="224" ht="15" customHeight="1">
      <c r="A224" t="s" s="99">
        <v>638</v>
      </c>
      <c r="B224" t="s" s="75">
        <v>284</v>
      </c>
      <c r="C224" t="s" s="99">
        <v>416</v>
      </c>
      <c r="D224" s="78">
        <v>603893110</v>
      </c>
      <c r="E224" s="78">
        <v>0</v>
      </c>
      <c r="F224" s="78">
        <v>68763155</v>
      </c>
      <c r="G224" s="78">
        <v>40460370</v>
      </c>
      <c r="H224" s="78">
        <v>33585320</v>
      </c>
      <c r="I224" s="78">
        <v>746701955</v>
      </c>
      <c r="J224" s="79">
        <v>80.8747</v>
      </c>
      <c r="K224" s="79">
        <v>19.1253</v>
      </c>
    </row>
    <row r="225" ht="15" customHeight="1">
      <c r="A225" t="s" s="99">
        <v>639</v>
      </c>
      <c r="B225" t="s" s="75">
        <v>285</v>
      </c>
      <c r="C225" t="s" s="99">
        <v>416</v>
      </c>
      <c r="D225" s="78">
        <v>5411625319</v>
      </c>
      <c r="E225" s="78">
        <v>0</v>
      </c>
      <c r="F225" s="78">
        <v>304513891</v>
      </c>
      <c r="G225" s="78">
        <v>9795900</v>
      </c>
      <c r="H225" s="78">
        <v>71577830</v>
      </c>
      <c r="I225" s="78">
        <v>5797512940</v>
      </c>
      <c r="J225" s="79">
        <v>93.3439</v>
      </c>
      <c r="K225" s="79">
        <v>6.6561</v>
      </c>
    </row>
    <row r="226" ht="15" customHeight="1">
      <c r="A226" t="s" s="99">
        <v>640</v>
      </c>
      <c r="B226" t="s" s="75">
        <v>286</v>
      </c>
      <c r="C226" t="s" s="99">
        <v>416</v>
      </c>
      <c r="D226" s="78">
        <v>753892695</v>
      </c>
      <c r="E226" s="78">
        <v>0</v>
      </c>
      <c r="F226" s="78">
        <v>16021505</v>
      </c>
      <c r="G226" s="78">
        <v>3508300</v>
      </c>
      <c r="H226" s="78">
        <v>30980698</v>
      </c>
      <c r="I226" s="78">
        <v>804403198</v>
      </c>
      <c r="J226" s="79">
        <v>93.72069999999999</v>
      </c>
      <c r="K226" s="79">
        <v>6.2793</v>
      </c>
    </row>
    <row r="227" ht="15" customHeight="1">
      <c r="A227" t="s" s="99">
        <v>641</v>
      </c>
      <c r="B227" t="s" s="75">
        <v>287</v>
      </c>
      <c r="C227" t="s" s="99">
        <v>416</v>
      </c>
      <c r="D227" s="78">
        <v>1633180176</v>
      </c>
      <c r="E227" s="78">
        <v>0</v>
      </c>
      <c r="F227" s="78">
        <v>149879624</v>
      </c>
      <c r="G227" s="78">
        <v>150410500</v>
      </c>
      <c r="H227" s="78">
        <v>77616900</v>
      </c>
      <c r="I227" s="78">
        <v>2011087200</v>
      </c>
      <c r="J227" s="79">
        <v>81.2088</v>
      </c>
      <c r="K227" s="79">
        <v>18.7912</v>
      </c>
    </row>
    <row r="228" ht="15" customHeight="1">
      <c r="A228" t="s" s="99">
        <v>642</v>
      </c>
      <c r="B228" t="s" s="75">
        <v>288</v>
      </c>
      <c r="C228" t="s" s="99">
        <v>416</v>
      </c>
      <c r="D228" s="78">
        <v>1041715559</v>
      </c>
      <c r="E228" s="78">
        <v>0</v>
      </c>
      <c r="F228" s="78">
        <v>71973538</v>
      </c>
      <c r="G228" s="78">
        <v>50021631</v>
      </c>
      <c r="H228" s="78">
        <v>83135291</v>
      </c>
      <c r="I228" s="78">
        <v>1246846019</v>
      </c>
      <c r="J228" s="79">
        <v>83.54810000000001</v>
      </c>
      <c r="K228" s="79">
        <v>16.4519</v>
      </c>
    </row>
    <row r="229" ht="15" customHeight="1">
      <c r="A229" t="s" s="99">
        <v>643</v>
      </c>
      <c r="B229" t="s" s="75">
        <v>289</v>
      </c>
      <c r="C229" t="s" s="99">
        <v>416</v>
      </c>
      <c r="D229" s="78">
        <v>677903088</v>
      </c>
      <c r="E229" s="78">
        <v>0</v>
      </c>
      <c r="F229" s="78">
        <v>11596312</v>
      </c>
      <c r="G229" s="78">
        <v>5420100</v>
      </c>
      <c r="H229" s="78">
        <v>11169041</v>
      </c>
      <c r="I229" s="78">
        <v>706088541</v>
      </c>
      <c r="J229" s="79">
        <v>96.0082</v>
      </c>
      <c r="K229" s="79">
        <v>3.9918</v>
      </c>
    </row>
    <row r="230" ht="15" customHeight="1">
      <c r="A230" t="s" s="99">
        <v>644</v>
      </c>
      <c r="B230" t="s" s="75">
        <v>290</v>
      </c>
      <c r="C230" t="s" s="99">
        <v>416</v>
      </c>
      <c r="D230" s="78">
        <v>8518805217</v>
      </c>
      <c r="E230" s="78">
        <v>0</v>
      </c>
      <c r="F230" s="78">
        <v>1221095705</v>
      </c>
      <c r="G230" s="78">
        <v>356421100</v>
      </c>
      <c r="H230" s="78">
        <v>157683720</v>
      </c>
      <c r="I230" s="78">
        <v>10254005742</v>
      </c>
      <c r="J230" s="79">
        <v>83.0778</v>
      </c>
      <c r="K230" s="79">
        <v>16.9222</v>
      </c>
    </row>
    <row r="231" ht="15" customHeight="1">
      <c r="A231" t="s" s="99">
        <v>645</v>
      </c>
      <c r="B231" t="s" s="75">
        <v>291</v>
      </c>
      <c r="C231" t="s" s="99">
        <v>416</v>
      </c>
      <c r="D231" s="78">
        <v>217529540</v>
      </c>
      <c r="E231" s="78">
        <v>0</v>
      </c>
      <c r="F231" s="78">
        <v>2231460</v>
      </c>
      <c r="G231" s="78">
        <v>1019800</v>
      </c>
      <c r="H231" s="78">
        <v>15184000</v>
      </c>
      <c r="I231" s="78">
        <v>235964800</v>
      </c>
      <c r="J231" s="79">
        <v>92.18729999999999</v>
      </c>
      <c r="K231" s="79">
        <v>7.8127</v>
      </c>
    </row>
    <row r="232" ht="15" customHeight="1">
      <c r="A232" t="s" s="99">
        <v>646</v>
      </c>
      <c r="B232" t="s" s="75">
        <v>292</v>
      </c>
      <c r="C232" t="s" s="99">
        <v>416</v>
      </c>
      <c r="D232" s="78">
        <v>3376109720</v>
      </c>
      <c r="E232" s="78">
        <v>0</v>
      </c>
      <c r="F232" s="78">
        <v>267929093</v>
      </c>
      <c r="G232" s="78">
        <v>104982500</v>
      </c>
      <c r="H232" s="78">
        <v>62224730</v>
      </c>
      <c r="I232" s="78">
        <v>3811246043</v>
      </c>
      <c r="J232" s="79">
        <v>88.58280000000001</v>
      </c>
      <c r="K232" s="79">
        <v>11.4172</v>
      </c>
    </row>
    <row r="233" ht="15" customHeight="1">
      <c r="A233" t="s" s="99">
        <v>647</v>
      </c>
      <c r="B233" t="s" s="75">
        <v>293</v>
      </c>
      <c r="C233" t="s" s="99">
        <v>416</v>
      </c>
      <c r="D233" s="78">
        <v>1686532945</v>
      </c>
      <c r="E233" s="78">
        <v>0</v>
      </c>
      <c r="F233" s="78">
        <v>35078159</v>
      </c>
      <c r="G233" s="78">
        <v>33680800</v>
      </c>
      <c r="H233" s="78">
        <v>30562554</v>
      </c>
      <c r="I233" s="78">
        <v>1785854458</v>
      </c>
      <c r="J233" s="79">
        <v>94.4384</v>
      </c>
      <c r="K233" s="79">
        <v>5.5616</v>
      </c>
    </row>
    <row r="234" ht="15" customHeight="1">
      <c r="A234" t="s" s="99">
        <v>648</v>
      </c>
      <c r="B234" t="s" s="75">
        <v>294</v>
      </c>
      <c r="C234" t="s" s="99">
        <v>416</v>
      </c>
      <c r="D234" s="78">
        <v>97818506</v>
      </c>
      <c r="E234" s="78">
        <v>0</v>
      </c>
      <c r="F234" s="78">
        <v>6456604</v>
      </c>
      <c r="G234" s="78">
        <v>865200</v>
      </c>
      <c r="H234" s="78">
        <v>9101840</v>
      </c>
      <c r="I234" s="78">
        <v>114242150</v>
      </c>
      <c r="J234" s="79">
        <v>85.6238</v>
      </c>
      <c r="K234" s="79">
        <v>14.3762</v>
      </c>
    </row>
    <row r="235" ht="15" customHeight="1">
      <c r="A235" t="s" s="99">
        <v>649</v>
      </c>
      <c r="B235" t="s" s="75">
        <v>295</v>
      </c>
      <c r="C235" t="s" s="99">
        <v>416</v>
      </c>
      <c r="D235" s="78">
        <v>184247702</v>
      </c>
      <c r="E235" s="78">
        <v>0</v>
      </c>
      <c r="F235" s="78">
        <v>4963298</v>
      </c>
      <c r="G235" s="78">
        <v>211300</v>
      </c>
      <c r="H235" s="78">
        <v>15238862</v>
      </c>
      <c r="I235" s="78">
        <v>204661162</v>
      </c>
      <c r="J235" s="79">
        <v>90.0257</v>
      </c>
      <c r="K235" s="79">
        <v>9.974299999999999</v>
      </c>
    </row>
    <row r="236" ht="15" customHeight="1">
      <c r="A236" t="s" s="99">
        <v>650</v>
      </c>
      <c r="B236" t="s" s="75">
        <v>296</v>
      </c>
      <c r="C236" t="s" s="99">
        <v>416</v>
      </c>
      <c r="D236" s="78">
        <v>291054950</v>
      </c>
      <c r="E236" s="78">
        <v>0</v>
      </c>
      <c r="F236" s="78">
        <v>8008209</v>
      </c>
      <c r="G236" s="78">
        <v>659500</v>
      </c>
      <c r="H236" s="78">
        <v>6909964</v>
      </c>
      <c r="I236" s="78">
        <v>306632623</v>
      </c>
      <c r="J236" s="79">
        <v>94.9198</v>
      </c>
      <c r="K236" s="79">
        <v>5.0802</v>
      </c>
    </row>
    <row r="237" ht="15" customHeight="1">
      <c r="A237" t="s" s="99">
        <v>651</v>
      </c>
      <c r="B237" t="s" s="75">
        <v>297</v>
      </c>
      <c r="C237" t="s" s="99">
        <v>416</v>
      </c>
      <c r="D237" s="78">
        <v>3582488605</v>
      </c>
      <c r="E237" s="78">
        <v>0</v>
      </c>
      <c r="F237" s="78">
        <v>418098525</v>
      </c>
      <c r="G237" s="78">
        <v>155279207</v>
      </c>
      <c r="H237" s="78">
        <v>332497570</v>
      </c>
      <c r="I237" s="78">
        <v>4488363907</v>
      </c>
      <c r="J237" s="79">
        <v>79.8172</v>
      </c>
      <c r="K237" s="79">
        <v>20.1828</v>
      </c>
    </row>
    <row r="238" ht="15" customHeight="1">
      <c r="A238" t="s" s="99">
        <v>652</v>
      </c>
      <c r="B238" t="s" s="75">
        <v>298</v>
      </c>
      <c r="C238" t="s" s="99">
        <v>416</v>
      </c>
      <c r="D238" s="78">
        <v>78004775</v>
      </c>
      <c r="E238" s="78">
        <v>0</v>
      </c>
      <c r="F238" s="78">
        <v>8069862</v>
      </c>
      <c r="G238" s="78">
        <v>1503200</v>
      </c>
      <c r="H238" s="78">
        <v>24726756</v>
      </c>
      <c r="I238" s="78">
        <v>112304593</v>
      </c>
      <c r="J238" s="79">
        <v>69.45820000000001</v>
      </c>
      <c r="K238" s="79">
        <v>30.5418</v>
      </c>
    </row>
    <row r="239" ht="15" customHeight="1">
      <c r="A239" t="s" s="99">
        <v>653</v>
      </c>
      <c r="B239" t="s" s="75">
        <v>299</v>
      </c>
      <c r="C239" t="s" s="99">
        <v>416</v>
      </c>
      <c r="D239" s="78">
        <v>1408731744</v>
      </c>
      <c r="E239" s="78">
        <v>0</v>
      </c>
      <c r="F239" s="78">
        <v>319356980</v>
      </c>
      <c r="G239" s="78">
        <v>146510400</v>
      </c>
      <c r="H239" s="78">
        <v>117413930</v>
      </c>
      <c r="I239" s="78">
        <v>1992013054</v>
      </c>
      <c r="J239" s="79">
        <v>70.71899999999999</v>
      </c>
      <c r="K239" s="79">
        <v>29.281</v>
      </c>
    </row>
    <row r="240" ht="15" customHeight="1">
      <c r="A240" t="s" s="99">
        <v>654</v>
      </c>
      <c r="B240" t="s" s="75">
        <v>300</v>
      </c>
      <c r="C240" t="s" s="99">
        <v>416</v>
      </c>
      <c r="D240" s="78">
        <v>12759935641</v>
      </c>
      <c r="E240" s="78">
        <v>0</v>
      </c>
      <c r="F240" s="78">
        <v>1206582327</v>
      </c>
      <c r="G240" s="78">
        <v>463511300</v>
      </c>
      <c r="H240" s="78">
        <v>526184049</v>
      </c>
      <c r="I240" s="78">
        <v>14956213317</v>
      </c>
      <c r="J240" s="79">
        <v>85.31529999999999</v>
      </c>
      <c r="K240" s="79">
        <v>14.6847</v>
      </c>
    </row>
    <row r="241" ht="15" customHeight="1">
      <c r="A241" t="s" s="99">
        <v>655</v>
      </c>
      <c r="B241" t="s" s="75">
        <v>301</v>
      </c>
      <c r="C241" t="s" s="99">
        <v>416</v>
      </c>
      <c r="D241" s="78">
        <v>507310958</v>
      </c>
      <c r="E241" s="78">
        <v>0</v>
      </c>
      <c r="F241" s="78">
        <v>88090330</v>
      </c>
      <c r="G241" s="78">
        <v>19612712</v>
      </c>
      <c r="H241" s="78">
        <v>62232970</v>
      </c>
      <c r="I241" s="78">
        <v>677246970</v>
      </c>
      <c r="J241" s="79">
        <v>74.90779999999999</v>
      </c>
      <c r="K241" s="79">
        <v>25.0922</v>
      </c>
    </row>
    <row r="242" ht="15" customHeight="1">
      <c r="A242" t="s" s="99">
        <v>656</v>
      </c>
      <c r="B242" t="s" s="75">
        <v>302</v>
      </c>
      <c r="C242" t="s" s="99">
        <v>416</v>
      </c>
      <c r="D242" s="78">
        <v>637244738</v>
      </c>
      <c r="E242" s="78">
        <v>0</v>
      </c>
      <c r="F242" s="78">
        <v>8970797</v>
      </c>
      <c r="G242" s="78">
        <v>2097600</v>
      </c>
      <c r="H242" s="78">
        <v>13931210</v>
      </c>
      <c r="I242" s="78">
        <v>662244345</v>
      </c>
      <c r="J242" s="79">
        <v>96.22499999999999</v>
      </c>
      <c r="K242" s="79">
        <v>3.775</v>
      </c>
    </row>
    <row r="243" ht="15" customHeight="1">
      <c r="A243" t="s" s="99">
        <v>657</v>
      </c>
      <c r="B243" t="s" s="75">
        <v>303</v>
      </c>
      <c r="C243" t="s" s="99">
        <v>416</v>
      </c>
      <c r="D243" s="78">
        <v>3868550271</v>
      </c>
      <c r="E243" s="78">
        <v>0</v>
      </c>
      <c r="F243" s="78">
        <v>575378649</v>
      </c>
      <c r="G243" s="78">
        <v>4506200</v>
      </c>
      <c r="H243" s="78">
        <v>45955530</v>
      </c>
      <c r="I243" s="78">
        <v>4494390650</v>
      </c>
      <c r="J243" s="79">
        <v>86.07510000000001</v>
      </c>
      <c r="K243" s="79">
        <v>13.9249</v>
      </c>
    </row>
    <row r="244" ht="15" customHeight="1">
      <c r="A244" t="s" s="99">
        <v>658</v>
      </c>
      <c r="B244" t="s" s="75">
        <v>304</v>
      </c>
      <c r="C244" t="s" s="99">
        <v>416</v>
      </c>
      <c r="D244" s="78">
        <v>17945457731</v>
      </c>
      <c r="E244" s="78">
        <v>0</v>
      </c>
      <c r="F244" s="78">
        <v>2208622325</v>
      </c>
      <c r="G244" s="78">
        <v>191922905</v>
      </c>
      <c r="H244" s="78">
        <v>512037220</v>
      </c>
      <c r="I244" s="78">
        <v>20858040181</v>
      </c>
      <c r="J244" s="79">
        <v>86.03619999999999</v>
      </c>
      <c r="K244" s="79">
        <v>13.9638</v>
      </c>
    </row>
    <row r="245" ht="15" customHeight="1">
      <c r="A245" t="s" s="99">
        <v>659</v>
      </c>
      <c r="B245" t="s" s="75">
        <v>305</v>
      </c>
      <c r="C245" t="s" s="99">
        <v>416</v>
      </c>
      <c r="D245" s="78">
        <v>4678445003</v>
      </c>
      <c r="E245" s="78">
        <v>0</v>
      </c>
      <c r="F245" s="78">
        <v>375699706</v>
      </c>
      <c r="G245" s="78">
        <v>149628366</v>
      </c>
      <c r="H245" s="78">
        <v>108880990</v>
      </c>
      <c r="I245" s="78">
        <v>5312654065</v>
      </c>
      <c r="J245" s="79">
        <v>88.06229999999999</v>
      </c>
      <c r="K245" s="79">
        <v>11.9377</v>
      </c>
    </row>
    <row r="246" ht="15" customHeight="1">
      <c r="A246" t="s" s="99">
        <v>660</v>
      </c>
      <c r="B246" t="s" s="75">
        <v>306</v>
      </c>
      <c r="C246" t="s" s="99">
        <v>416</v>
      </c>
      <c r="D246" s="78">
        <v>2195247538</v>
      </c>
      <c r="E246" s="78">
        <v>0</v>
      </c>
      <c r="F246" s="78">
        <v>455314628</v>
      </c>
      <c r="G246" s="78">
        <v>135801750</v>
      </c>
      <c r="H246" s="78">
        <v>45229310</v>
      </c>
      <c r="I246" s="78">
        <v>2831593226</v>
      </c>
      <c r="J246" s="79">
        <v>77.5269</v>
      </c>
      <c r="K246" s="79">
        <v>22.4731</v>
      </c>
    </row>
    <row r="247" ht="15" customHeight="1">
      <c r="A247" t="s" s="99">
        <v>661</v>
      </c>
      <c r="B247" t="s" s="75">
        <v>307</v>
      </c>
      <c r="C247" t="s" s="99">
        <v>416</v>
      </c>
      <c r="D247" s="78">
        <v>6325779514</v>
      </c>
      <c r="E247" s="78">
        <v>0</v>
      </c>
      <c r="F247" s="78">
        <v>375200728</v>
      </c>
      <c r="G247" s="78">
        <v>12393200</v>
      </c>
      <c r="H247" s="78">
        <v>61292840</v>
      </c>
      <c r="I247" s="78">
        <v>6774666282</v>
      </c>
      <c r="J247" s="79">
        <v>93.374</v>
      </c>
      <c r="K247" s="79">
        <v>6.626</v>
      </c>
    </row>
    <row r="248" ht="15" customHeight="1">
      <c r="A248" t="s" s="99">
        <v>662</v>
      </c>
      <c r="B248" t="s" s="75">
        <v>308</v>
      </c>
      <c r="C248" t="s" s="99">
        <v>416</v>
      </c>
      <c r="D248" s="78">
        <v>2386294884</v>
      </c>
      <c r="E248" s="78">
        <v>0</v>
      </c>
      <c r="F248" s="78">
        <v>77101315</v>
      </c>
      <c r="G248" s="78">
        <v>18021700</v>
      </c>
      <c r="H248" s="78">
        <v>99719983</v>
      </c>
      <c r="I248" s="78">
        <v>2581137882</v>
      </c>
      <c r="J248" s="79">
        <v>92.4513</v>
      </c>
      <c r="K248" s="79">
        <v>7.5487</v>
      </c>
    </row>
    <row r="249" ht="15" customHeight="1">
      <c r="A249" t="s" s="99">
        <v>663</v>
      </c>
      <c r="B249" t="s" s="75">
        <v>309</v>
      </c>
      <c r="C249" t="s" s="99">
        <v>416</v>
      </c>
      <c r="D249" s="78">
        <v>8520077275</v>
      </c>
      <c r="E249" s="78">
        <v>0</v>
      </c>
      <c r="F249" s="78">
        <v>844565294</v>
      </c>
      <c r="G249" s="78">
        <v>377453912</v>
      </c>
      <c r="H249" s="78">
        <v>179316826</v>
      </c>
      <c r="I249" s="78">
        <v>9921413307</v>
      </c>
      <c r="J249" s="79">
        <v>85.87560000000001</v>
      </c>
      <c r="K249" s="79">
        <v>14.1244</v>
      </c>
    </row>
    <row r="250" ht="15" customHeight="1">
      <c r="A250" t="s" s="99">
        <v>664</v>
      </c>
      <c r="B250" t="s" s="75">
        <v>310</v>
      </c>
      <c r="C250" t="s" s="99">
        <v>416</v>
      </c>
      <c r="D250" s="78">
        <v>526168621</v>
      </c>
      <c r="E250" s="78">
        <v>0</v>
      </c>
      <c r="F250" s="78">
        <v>6511379</v>
      </c>
      <c r="G250" s="78">
        <v>1612900</v>
      </c>
      <c r="H250" s="78">
        <v>25299887</v>
      </c>
      <c r="I250" s="78">
        <v>559592787</v>
      </c>
      <c r="J250" s="79">
        <v>94.0271</v>
      </c>
      <c r="K250" s="79">
        <v>5.9729</v>
      </c>
    </row>
    <row r="251" ht="15" customHeight="1">
      <c r="A251" t="s" s="99">
        <v>665</v>
      </c>
      <c r="B251" t="s" s="75">
        <v>311</v>
      </c>
      <c r="C251" t="s" s="99">
        <v>416</v>
      </c>
      <c r="D251" s="78">
        <v>1146047116</v>
      </c>
      <c r="E251" s="78">
        <v>0</v>
      </c>
      <c r="F251" s="78">
        <v>42436082</v>
      </c>
      <c r="G251" s="78">
        <v>74033682</v>
      </c>
      <c r="H251" s="78">
        <v>65445200</v>
      </c>
      <c r="I251" s="78">
        <v>1327962080</v>
      </c>
      <c r="J251" s="79">
        <v>86.30119999999999</v>
      </c>
      <c r="K251" s="79">
        <v>13.6988</v>
      </c>
    </row>
    <row r="252" ht="15" customHeight="1">
      <c r="A252" t="s" s="99">
        <v>666</v>
      </c>
      <c r="B252" t="s" s="75">
        <v>312</v>
      </c>
      <c r="C252" t="s" s="99">
        <v>416</v>
      </c>
      <c r="D252" s="78">
        <v>2381420464</v>
      </c>
      <c r="E252" s="78">
        <v>0</v>
      </c>
      <c r="F252" s="78">
        <v>334727996</v>
      </c>
      <c r="G252" s="78">
        <v>160888800</v>
      </c>
      <c r="H252" s="78">
        <v>58469610</v>
      </c>
      <c r="I252" s="78">
        <v>2935506870</v>
      </c>
      <c r="J252" s="79">
        <v>81.1247</v>
      </c>
      <c r="K252" s="79">
        <v>18.8753</v>
      </c>
    </row>
    <row r="253" ht="15" customHeight="1">
      <c r="A253" t="s" s="99">
        <v>667</v>
      </c>
      <c r="B253" t="s" s="75">
        <v>313</v>
      </c>
      <c r="C253" t="s" s="99">
        <v>416</v>
      </c>
      <c r="D253" s="78">
        <v>2651972659</v>
      </c>
      <c r="E253" s="78">
        <v>0</v>
      </c>
      <c r="F253" s="78">
        <v>106882420</v>
      </c>
      <c r="G253" s="78">
        <v>6210100</v>
      </c>
      <c r="H253" s="78">
        <v>27154855</v>
      </c>
      <c r="I253" s="78">
        <v>2792220034</v>
      </c>
      <c r="J253" s="79">
        <v>94.9772</v>
      </c>
      <c r="K253" s="79">
        <v>5.0228</v>
      </c>
    </row>
    <row r="254" ht="15" customHeight="1">
      <c r="A254" t="s" s="99">
        <v>668</v>
      </c>
      <c r="B254" t="s" s="75">
        <v>314</v>
      </c>
      <c r="C254" t="s" s="99">
        <v>416</v>
      </c>
      <c r="D254" s="78">
        <v>64256050</v>
      </c>
      <c r="E254" s="78">
        <v>0</v>
      </c>
      <c r="F254" s="78">
        <v>347720</v>
      </c>
      <c r="G254" s="78">
        <v>244280157</v>
      </c>
      <c r="H254" s="78">
        <v>183288829</v>
      </c>
      <c r="I254" s="78">
        <v>492172756</v>
      </c>
      <c r="J254" s="79">
        <v>13.0556</v>
      </c>
      <c r="K254" s="79">
        <v>86.9444</v>
      </c>
    </row>
    <row r="255" ht="15" customHeight="1">
      <c r="A255" t="s" s="99">
        <v>669</v>
      </c>
      <c r="B255" t="s" s="75">
        <v>315</v>
      </c>
      <c r="C255" t="s" s="99">
        <v>416</v>
      </c>
      <c r="D255" s="78">
        <v>1297543105</v>
      </c>
      <c r="E255" s="78">
        <v>135400</v>
      </c>
      <c r="F255" s="78">
        <v>122785785</v>
      </c>
      <c r="G255" s="78">
        <v>55335910</v>
      </c>
      <c r="H255" s="78">
        <v>20935730</v>
      </c>
      <c r="I255" s="78">
        <v>1496735930</v>
      </c>
      <c r="J255" s="79">
        <v>86.70059999999999</v>
      </c>
      <c r="K255" s="79">
        <v>13.2994</v>
      </c>
    </row>
    <row r="256" ht="15" customHeight="1">
      <c r="A256" t="s" s="99">
        <v>670</v>
      </c>
      <c r="B256" t="s" s="75">
        <v>316</v>
      </c>
      <c r="C256" t="s" s="99">
        <v>416</v>
      </c>
      <c r="D256" s="78">
        <v>195817875</v>
      </c>
      <c r="E256" s="78">
        <v>0</v>
      </c>
      <c r="F256" s="78">
        <v>2397634</v>
      </c>
      <c r="G256" s="78">
        <v>154792</v>
      </c>
      <c r="H256" s="78">
        <v>9924032</v>
      </c>
      <c r="I256" s="78">
        <v>208294333</v>
      </c>
      <c r="J256" s="79">
        <v>94.0102</v>
      </c>
      <c r="K256" s="79">
        <v>5.9898</v>
      </c>
    </row>
    <row r="257" ht="15" customHeight="1">
      <c r="A257" t="s" s="99">
        <v>671</v>
      </c>
      <c r="B257" t="s" s="75">
        <v>317</v>
      </c>
      <c r="C257" t="s" s="99">
        <v>416</v>
      </c>
      <c r="D257" s="78">
        <v>172714088</v>
      </c>
      <c r="E257" s="78">
        <v>0</v>
      </c>
      <c r="F257" s="78">
        <v>5424521</v>
      </c>
      <c r="G257" s="78">
        <v>10164300</v>
      </c>
      <c r="H257" s="78">
        <v>14999566</v>
      </c>
      <c r="I257" s="78">
        <v>203302475</v>
      </c>
      <c r="J257" s="79">
        <v>84.9542</v>
      </c>
      <c r="K257" s="79">
        <v>15.0458</v>
      </c>
    </row>
    <row r="258" ht="15" customHeight="1">
      <c r="A258" t="s" s="99">
        <v>672</v>
      </c>
      <c r="B258" t="s" s="75">
        <v>318</v>
      </c>
      <c r="C258" t="s" s="99">
        <v>416</v>
      </c>
      <c r="D258" s="78">
        <v>1329151966</v>
      </c>
      <c r="E258" s="78">
        <v>0</v>
      </c>
      <c r="F258" s="78">
        <v>28108934</v>
      </c>
      <c r="G258" s="78">
        <v>4439200</v>
      </c>
      <c r="H258" s="78">
        <v>36854231</v>
      </c>
      <c r="I258" s="78">
        <v>1398554331</v>
      </c>
      <c r="J258" s="79">
        <v>95.0376</v>
      </c>
      <c r="K258" s="79">
        <v>4.9624</v>
      </c>
    </row>
    <row r="259" ht="15" customHeight="1">
      <c r="A259" t="s" s="99">
        <v>673</v>
      </c>
      <c r="B259" t="s" s="75">
        <v>319</v>
      </c>
      <c r="C259" t="s" s="99">
        <v>416</v>
      </c>
      <c r="D259" s="78">
        <v>6558258053</v>
      </c>
      <c r="E259" s="78">
        <v>0</v>
      </c>
      <c r="F259" s="78">
        <v>641590725</v>
      </c>
      <c r="G259" s="78">
        <v>375963052</v>
      </c>
      <c r="H259" s="78">
        <v>265961700</v>
      </c>
      <c r="I259" s="78">
        <v>7841773530</v>
      </c>
      <c r="J259" s="79">
        <v>83.6323</v>
      </c>
      <c r="K259" s="79">
        <v>16.3677</v>
      </c>
    </row>
    <row r="260" ht="15" customHeight="1">
      <c r="A260" t="s" s="99">
        <v>674</v>
      </c>
      <c r="B260" t="s" s="75">
        <v>320</v>
      </c>
      <c r="C260" t="s" s="99">
        <v>416</v>
      </c>
      <c r="D260" s="78">
        <v>1961867252</v>
      </c>
      <c r="E260" s="78">
        <v>0</v>
      </c>
      <c r="F260" s="78">
        <v>278303564</v>
      </c>
      <c r="G260" s="78">
        <v>39596800</v>
      </c>
      <c r="H260" s="78">
        <v>82740210</v>
      </c>
      <c r="I260" s="78">
        <v>2362507826</v>
      </c>
      <c r="J260" s="79">
        <v>83.04170000000001</v>
      </c>
      <c r="K260" s="79">
        <v>16.9583</v>
      </c>
    </row>
    <row r="261" ht="15" customHeight="1">
      <c r="A261" t="s" s="99">
        <v>675</v>
      </c>
      <c r="B261" t="s" s="75">
        <v>321</v>
      </c>
      <c r="C261" t="s" s="99">
        <v>416</v>
      </c>
      <c r="D261" s="78">
        <v>260451955</v>
      </c>
      <c r="E261" s="78">
        <v>0</v>
      </c>
      <c r="F261" s="78">
        <v>7218710</v>
      </c>
      <c r="G261" s="78">
        <v>279100</v>
      </c>
      <c r="H261" s="78">
        <v>30606933</v>
      </c>
      <c r="I261" s="78">
        <v>298556698</v>
      </c>
      <c r="J261" s="79">
        <v>87.23699999999999</v>
      </c>
      <c r="K261" s="79">
        <v>12.763</v>
      </c>
    </row>
    <row r="262" ht="15" customHeight="1">
      <c r="A262" t="s" s="99">
        <v>676</v>
      </c>
      <c r="B262" t="s" s="75">
        <v>322</v>
      </c>
      <c r="C262" t="s" s="99">
        <v>416</v>
      </c>
      <c r="D262" s="78">
        <v>5527215968</v>
      </c>
      <c r="E262" s="78">
        <v>0</v>
      </c>
      <c r="F262" s="78">
        <v>262714873</v>
      </c>
      <c r="G262" s="78">
        <v>73952269</v>
      </c>
      <c r="H262" s="78">
        <v>385183920</v>
      </c>
      <c r="I262" s="78">
        <v>6249067030</v>
      </c>
      <c r="J262" s="79">
        <v>88.4487</v>
      </c>
      <c r="K262" s="79">
        <v>11.5513</v>
      </c>
    </row>
    <row r="263" ht="15" customHeight="1">
      <c r="A263" t="s" s="99">
        <v>677</v>
      </c>
      <c r="B263" t="s" s="75">
        <v>323</v>
      </c>
      <c r="C263" t="s" s="99">
        <v>416</v>
      </c>
      <c r="D263" s="78">
        <v>5207426438</v>
      </c>
      <c r="E263" s="78">
        <v>0</v>
      </c>
      <c r="F263" s="78">
        <v>755608438</v>
      </c>
      <c r="G263" s="78">
        <v>177162024</v>
      </c>
      <c r="H263" s="78">
        <v>149014150</v>
      </c>
      <c r="I263" s="78">
        <v>6289211050</v>
      </c>
      <c r="J263" s="79">
        <v>82.79940000000001</v>
      </c>
      <c r="K263" s="79">
        <v>17.2006</v>
      </c>
    </row>
    <row r="264" ht="15" customHeight="1">
      <c r="A264" t="s" s="99">
        <v>678</v>
      </c>
      <c r="B264" t="s" s="75">
        <v>324</v>
      </c>
      <c r="C264" t="s" s="99">
        <v>416</v>
      </c>
      <c r="D264" s="78">
        <v>79140665</v>
      </c>
      <c r="E264" s="78">
        <v>0</v>
      </c>
      <c r="F264" s="78">
        <v>782050</v>
      </c>
      <c r="G264" s="78">
        <v>800300</v>
      </c>
      <c r="H264" s="78">
        <v>5082680</v>
      </c>
      <c r="I264" s="78">
        <v>85805695</v>
      </c>
      <c r="J264" s="79">
        <v>92.2324</v>
      </c>
      <c r="K264" s="79">
        <v>7.7676</v>
      </c>
    </row>
    <row r="265" ht="15" customHeight="1">
      <c r="A265" t="s" s="99">
        <v>679</v>
      </c>
      <c r="B265" t="s" s="75">
        <v>325</v>
      </c>
      <c r="C265" t="s" s="99">
        <v>416</v>
      </c>
      <c r="D265" s="78">
        <v>6564963819</v>
      </c>
      <c r="E265" s="78">
        <v>0</v>
      </c>
      <c r="F265" s="78">
        <v>184857681</v>
      </c>
      <c r="G265" s="78">
        <v>13735900</v>
      </c>
      <c r="H265" s="78">
        <v>70001050</v>
      </c>
      <c r="I265" s="78">
        <v>6833558450</v>
      </c>
      <c r="J265" s="79">
        <v>96.06950000000001</v>
      </c>
      <c r="K265" s="79">
        <v>3.9305</v>
      </c>
    </row>
    <row r="266" ht="15" customHeight="1">
      <c r="A266" t="s" s="99">
        <v>680</v>
      </c>
      <c r="B266" t="s" s="75">
        <v>326</v>
      </c>
      <c r="C266" t="s" s="99">
        <v>416</v>
      </c>
      <c r="D266" s="78">
        <v>2458212628</v>
      </c>
      <c r="E266" s="78">
        <v>0</v>
      </c>
      <c r="F266" s="78">
        <v>474754421</v>
      </c>
      <c r="G266" s="78">
        <v>39867400</v>
      </c>
      <c r="H266" s="78">
        <v>129756300</v>
      </c>
      <c r="I266" s="78">
        <v>3102590749</v>
      </c>
      <c r="J266" s="79">
        <v>79.23099999999999</v>
      </c>
      <c r="K266" s="79">
        <v>20.769</v>
      </c>
    </row>
    <row r="267" ht="15" customHeight="1">
      <c r="A267" t="s" s="99">
        <v>681</v>
      </c>
      <c r="B267" t="s" s="75">
        <v>327</v>
      </c>
      <c r="C267" t="s" s="99">
        <v>416</v>
      </c>
      <c r="D267" s="78">
        <v>4026294132</v>
      </c>
      <c r="E267" s="78">
        <v>0</v>
      </c>
      <c r="F267" s="78">
        <v>157220668</v>
      </c>
      <c r="G267" s="78">
        <v>61219900</v>
      </c>
      <c r="H267" s="78">
        <v>121613600</v>
      </c>
      <c r="I267" s="78">
        <v>4366348300</v>
      </c>
      <c r="J267" s="79">
        <v>92.2119</v>
      </c>
      <c r="K267" s="79">
        <v>7.7881</v>
      </c>
    </row>
    <row r="268" ht="15" customHeight="1">
      <c r="A268" t="s" s="99">
        <v>682</v>
      </c>
      <c r="B268" t="s" s="75">
        <v>328</v>
      </c>
      <c r="C268" t="s" s="99">
        <v>416</v>
      </c>
      <c r="D268" s="78">
        <v>754343192</v>
      </c>
      <c r="E268" s="78">
        <v>0</v>
      </c>
      <c r="F268" s="78">
        <v>65068004</v>
      </c>
      <c r="G268" s="78">
        <v>18627524</v>
      </c>
      <c r="H268" s="78">
        <v>40451620</v>
      </c>
      <c r="I268" s="78">
        <v>878490340</v>
      </c>
      <c r="J268" s="79">
        <v>85.8681</v>
      </c>
      <c r="K268" s="79">
        <v>14.1319</v>
      </c>
    </row>
    <row r="269" ht="15" customHeight="1">
      <c r="A269" t="s" s="99">
        <v>683</v>
      </c>
      <c r="B269" t="s" s="75">
        <v>329</v>
      </c>
      <c r="C269" t="s" s="99">
        <v>416</v>
      </c>
      <c r="D269" s="78">
        <v>252903396</v>
      </c>
      <c r="E269" s="78">
        <v>0</v>
      </c>
      <c r="F269" s="78">
        <v>28603716</v>
      </c>
      <c r="G269" s="78">
        <v>11289065</v>
      </c>
      <c r="H269" s="78">
        <v>32358431</v>
      </c>
      <c r="I269" s="78">
        <v>325154608</v>
      </c>
      <c r="J269" s="79">
        <v>77.7794</v>
      </c>
      <c r="K269" s="79">
        <v>22.2206</v>
      </c>
    </row>
    <row r="270" ht="15" customHeight="1">
      <c r="A270" t="s" s="99">
        <v>684</v>
      </c>
      <c r="B270" t="s" s="75">
        <v>330</v>
      </c>
      <c r="C270" t="s" s="99">
        <v>416</v>
      </c>
      <c r="D270" s="78">
        <v>1519030220</v>
      </c>
      <c r="E270" s="78">
        <v>0</v>
      </c>
      <c r="F270" s="78">
        <v>25857687</v>
      </c>
      <c r="G270" s="78">
        <v>2928500</v>
      </c>
      <c r="H270" s="78">
        <v>48534980</v>
      </c>
      <c r="I270" s="78">
        <v>1596351387</v>
      </c>
      <c r="J270" s="79">
        <v>95.1564</v>
      </c>
      <c r="K270" s="79">
        <v>4.8436</v>
      </c>
    </row>
    <row r="271" ht="15" customHeight="1">
      <c r="A271" t="s" s="99">
        <v>685</v>
      </c>
      <c r="B271" t="s" s="75">
        <v>331</v>
      </c>
      <c r="C271" t="s" s="99">
        <v>416</v>
      </c>
      <c r="D271" s="78">
        <v>813346495</v>
      </c>
      <c r="E271" s="78">
        <v>0</v>
      </c>
      <c r="F271" s="78">
        <v>25868754</v>
      </c>
      <c r="G271" s="78">
        <v>32983758</v>
      </c>
      <c r="H271" s="78">
        <v>40139048</v>
      </c>
      <c r="I271" s="78">
        <v>912338055</v>
      </c>
      <c r="J271" s="79">
        <v>89.1497</v>
      </c>
      <c r="K271" s="79">
        <v>10.8503</v>
      </c>
    </row>
    <row r="272" ht="15" customHeight="1">
      <c r="A272" t="s" s="99">
        <v>686</v>
      </c>
      <c r="B272" t="s" s="75">
        <v>332</v>
      </c>
      <c r="C272" t="s" s="99">
        <v>416</v>
      </c>
      <c r="D272" s="78">
        <v>6989914753</v>
      </c>
      <c r="E272" s="78">
        <v>0</v>
      </c>
      <c r="F272" s="78">
        <v>573901921</v>
      </c>
      <c r="G272" s="78">
        <v>192714600</v>
      </c>
      <c r="H272" s="78">
        <v>106416240</v>
      </c>
      <c r="I272" s="78">
        <v>7862947514</v>
      </c>
      <c r="J272" s="79">
        <v>88.8969</v>
      </c>
      <c r="K272" s="79">
        <v>11.1031</v>
      </c>
    </row>
    <row r="273" ht="15" customHeight="1">
      <c r="A273" t="s" s="99">
        <v>687</v>
      </c>
      <c r="B273" t="s" s="75">
        <v>333</v>
      </c>
      <c r="C273" t="s" s="99">
        <v>416</v>
      </c>
      <c r="D273" s="78">
        <v>280336950</v>
      </c>
      <c r="E273" s="78">
        <v>0</v>
      </c>
      <c r="F273" s="78">
        <v>2045278</v>
      </c>
      <c r="G273" s="78">
        <v>935454</v>
      </c>
      <c r="H273" s="78">
        <v>9954900</v>
      </c>
      <c r="I273" s="78">
        <v>293272582</v>
      </c>
      <c r="J273" s="79">
        <v>95.58920000000001</v>
      </c>
      <c r="K273" s="79">
        <v>4.4108</v>
      </c>
    </row>
    <row r="274" ht="15" customHeight="1">
      <c r="A274" t="s" s="99">
        <v>688</v>
      </c>
      <c r="B274" t="s" s="75">
        <v>334</v>
      </c>
      <c r="C274" t="s" s="99">
        <v>416</v>
      </c>
      <c r="D274" s="78">
        <v>2590526920</v>
      </c>
      <c r="E274" s="78">
        <v>0</v>
      </c>
      <c r="F274" s="78">
        <v>153310980</v>
      </c>
      <c r="G274" s="78">
        <v>89902503</v>
      </c>
      <c r="H274" s="78">
        <v>212307310</v>
      </c>
      <c r="I274" s="78">
        <v>3046047713</v>
      </c>
      <c r="J274" s="79">
        <v>85.0455</v>
      </c>
      <c r="K274" s="79">
        <v>14.9545</v>
      </c>
    </row>
    <row r="275" ht="15" customHeight="1">
      <c r="A275" t="s" s="99">
        <v>689</v>
      </c>
      <c r="B275" t="s" s="75">
        <v>335</v>
      </c>
      <c r="C275" t="s" s="99">
        <v>416</v>
      </c>
      <c r="D275" s="78">
        <v>18588162698</v>
      </c>
      <c r="E275" s="78">
        <v>0</v>
      </c>
      <c r="F275" s="78">
        <v>2830367975</v>
      </c>
      <c r="G275" s="78">
        <v>433342800</v>
      </c>
      <c r="H275" s="78">
        <v>450822700</v>
      </c>
      <c r="I275" s="78">
        <v>22302696173</v>
      </c>
      <c r="J275" s="79">
        <v>83.3449</v>
      </c>
      <c r="K275" s="79">
        <v>16.6551</v>
      </c>
    </row>
    <row r="276" ht="15" customHeight="1">
      <c r="A276" t="s" s="99">
        <v>690</v>
      </c>
      <c r="B276" t="s" s="75">
        <v>336</v>
      </c>
      <c r="C276" t="s" s="99">
        <v>416</v>
      </c>
      <c r="D276" s="78">
        <v>1907433135</v>
      </c>
      <c r="E276" s="78">
        <v>365700</v>
      </c>
      <c r="F276" s="78">
        <v>73007815</v>
      </c>
      <c r="G276" s="78">
        <v>44056775</v>
      </c>
      <c r="H276" s="78">
        <v>48041418</v>
      </c>
      <c r="I276" s="78">
        <v>2072904843</v>
      </c>
      <c r="J276" s="79">
        <v>92.035</v>
      </c>
      <c r="K276" s="79">
        <v>7.965</v>
      </c>
    </row>
    <row r="277" ht="15" customHeight="1">
      <c r="A277" t="s" s="99">
        <v>691</v>
      </c>
      <c r="B277" t="s" s="75">
        <v>337</v>
      </c>
      <c r="C277" t="s" s="99">
        <v>416</v>
      </c>
      <c r="D277" s="78">
        <v>921581006</v>
      </c>
      <c r="E277" s="78">
        <v>0</v>
      </c>
      <c r="F277" s="78">
        <v>33439594</v>
      </c>
      <c r="G277" s="78">
        <v>7600000</v>
      </c>
      <c r="H277" s="78">
        <v>21312726</v>
      </c>
      <c r="I277" s="78">
        <v>983933326</v>
      </c>
      <c r="J277" s="79">
        <v>93.663</v>
      </c>
      <c r="K277" s="79">
        <v>6.337</v>
      </c>
    </row>
    <row r="278" ht="15" customHeight="1">
      <c r="A278" t="s" s="99">
        <v>692</v>
      </c>
      <c r="B278" t="s" s="75">
        <v>338</v>
      </c>
      <c r="C278" t="s" s="99">
        <v>416</v>
      </c>
      <c r="D278" s="78">
        <v>2684483336</v>
      </c>
      <c r="E278" s="78">
        <v>0</v>
      </c>
      <c r="F278" s="78">
        <v>262111232</v>
      </c>
      <c r="G278" s="78">
        <v>196761900</v>
      </c>
      <c r="H278" s="78">
        <v>97663300</v>
      </c>
      <c r="I278" s="78">
        <v>3241019768</v>
      </c>
      <c r="J278" s="79">
        <v>82.8284</v>
      </c>
      <c r="K278" s="79">
        <v>17.1716</v>
      </c>
    </row>
    <row r="279" ht="15" customHeight="1">
      <c r="A279" t="s" s="99">
        <v>693</v>
      </c>
      <c r="B279" t="s" s="75">
        <v>339</v>
      </c>
      <c r="C279" t="s" s="99">
        <v>416</v>
      </c>
      <c r="D279" s="78">
        <v>1254021411</v>
      </c>
      <c r="E279" s="78">
        <v>0</v>
      </c>
      <c r="F279" s="78">
        <v>125428573</v>
      </c>
      <c r="G279" s="78">
        <v>70689575</v>
      </c>
      <c r="H279" s="78">
        <v>103227810</v>
      </c>
      <c r="I279" s="78">
        <v>1553367369</v>
      </c>
      <c r="J279" s="79">
        <v>80.72920000000001</v>
      </c>
      <c r="K279" s="79">
        <v>19.2708</v>
      </c>
    </row>
    <row r="280" ht="15" customHeight="1">
      <c r="A280" t="s" s="99">
        <v>694</v>
      </c>
      <c r="B280" t="s" s="75">
        <v>340</v>
      </c>
      <c r="C280" t="s" s="99">
        <v>416</v>
      </c>
      <c r="D280" s="78">
        <v>1206158669</v>
      </c>
      <c r="E280" s="78">
        <v>0</v>
      </c>
      <c r="F280" s="78">
        <v>64516304</v>
      </c>
      <c r="G280" s="78">
        <v>26759250</v>
      </c>
      <c r="H280" s="78">
        <v>74938634</v>
      </c>
      <c r="I280" s="78">
        <v>1372372857</v>
      </c>
      <c r="J280" s="79">
        <v>87.8886</v>
      </c>
      <c r="K280" s="79">
        <v>12.1114</v>
      </c>
    </row>
    <row r="281" ht="15" customHeight="1">
      <c r="A281" t="s" s="99">
        <v>695</v>
      </c>
      <c r="B281" t="s" s="75">
        <v>341</v>
      </c>
      <c r="C281" t="s" s="99">
        <v>416</v>
      </c>
      <c r="D281" s="78">
        <v>1335061567</v>
      </c>
      <c r="E281" s="78">
        <v>0</v>
      </c>
      <c r="F281" s="78">
        <v>65886924</v>
      </c>
      <c r="G281" s="78">
        <v>46022060</v>
      </c>
      <c r="H281" s="78">
        <v>67549925</v>
      </c>
      <c r="I281" s="78">
        <v>1514520476</v>
      </c>
      <c r="J281" s="79">
        <v>88.1508</v>
      </c>
      <c r="K281" s="79">
        <v>11.8492</v>
      </c>
    </row>
    <row r="282" ht="15" customHeight="1">
      <c r="A282" t="s" s="99">
        <v>696</v>
      </c>
      <c r="B282" t="s" s="75">
        <v>342</v>
      </c>
      <c r="C282" t="s" s="99">
        <v>416</v>
      </c>
      <c r="D282" s="78">
        <v>8675183438</v>
      </c>
      <c r="E282" s="78">
        <v>0</v>
      </c>
      <c r="F282" s="78">
        <v>1443635062</v>
      </c>
      <c r="G282" s="78">
        <v>294050400</v>
      </c>
      <c r="H282" s="78">
        <v>861859550</v>
      </c>
      <c r="I282" s="78">
        <v>11274728450</v>
      </c>
      <c r="J282" s="79">
        <v>76.9436</v>
      </c>
      <c r="K282" s="79">
        <v>23.0564</v>
      </c>
    </row>
    <row r="283" ht="15" customHeight="1">
      <c r="A283" t="s" s="99">
        <v>697</v>
      </c>
      <c r="B283" t="s" s="75">
        <v>343</v>
      </c>
      <c r="C283" t="s" s="99">
        <v>416</v>
      </c>
      <c r="D283" s="78">
        <v>1338345147</v>
      </c>
      <c r="E283" s="78">
        <v>0</v>
      </c>
      <c r="F283" s="78">
        <v>53332053</v>
      </c>
      <c r="G283" s="78">
        <v>68507500</v>
      </c>
      <c r="H283" s="78">
        <v>55993546</v>
      </c>
      <c r="I283" s="78">
        <v>1516178246</v>
      </c>
      <c r="J283" s="79">
        <v>88.271</v>
      </c>
      <c r="K283" s="79">
        <v>11.729</v>
      </c>
    </row>
    <row r="284" ht="15" customHeight="1">
      <c r="A284" t="s" s="99">
        <v>698</v>
      </c>
      <c r="B284" t="s" s="75">
        <v>344</v>
      </c>
      <c r="C284" t="s" s="99">
        <v>416</v>
      </c>
      <c r="D284" s="78">
        <v>1018554420</v>
      </c>
      <c r="E284" s="78">
        <v>0</v>
      </c>
      <c r="F284" s="78">
        <v>57708600</v>
      </c>
      <c r="G284" s="78">
        <v>6335300</v>
      </c>
      <c r="H284" s="78">
        <v>48034381</v>
      </c>
      <c r="I284" s="78">
        <v>1130632701</v>
      </c>
      <c r="J284" s="79">
        <v>90.08710000000001</v>
      </c>
      <c r="K284" s="79">
        <v>9.9129</v>
      </c>
    </row>
    <row r="285" ht="15" customHeight="1">
      <c r="A285" t="s" s="99">
        <v>699</v>
      </c>
      <c r="B285" t="s" s="75">
        <v>345</v>
      </c>
      <c r="C285" t="s" s="99">
        <v>416</v>
      </c>
      <c r="D285" s="78">
        <v>4748058022</v>
      </c>
      <c r="E285" s="78">
        <v>0</v>
      </c>
      <c r="F285" s="78">
        <v>397959679</v>
      </c>
      <c r="G285" s="78">
        <v>35696900</v>
      </c>
      <c r="H285" s="78">
        <v>86452268</v>
      </c>
      <c r="I285" s="78">
        <v>5268166869</v>
      </c>
      <c r="J285" s="79">
        <v>90.12730000000001</v>
      </c>
      <c r="K285" s="79">
        <v>9.8727</v>
      </c>
    </row>
    <row r="286" ht="15" customHeight="1">
      <c r="A286" t="s" s="99">
        <v>700</v>
      </c>
      <c r="B286" t="s" s="75">
        <v>346</v>
      </c>
      <c r="C286" t="s" s="99">
        <v>416</v>
      </c>
      <c r="D286" s="78">
        <v>4315878129</v>
      </c>
      <c r="E286" s="78">
        <v>0</v>
      </c>
      <c r="F286" s="78">
        <v>556425547</v>
      </c>
      <c r="G286" s="78">
        <v>263853371</v>
      </c>
      <c r="H286" s="78">
        <v>204216070</v>
      </c>
      <c r="I286" s="78">
        <v>5340373117</v>
      </c>
      <c r="J286" s="79">
        <v>80.816</v>
      </c>
      <c r="K286" s="79">
        <v>19.184</v>
      </c>
    </row>
    <row r="287" ht="15" customHeight="1">
      <c r="A287" t="s" s="99">
        <v>701</v>
      </c>
      <c r="B287" t="s" s="75">
        <v>347</v>
      </c>
      <c r="C287" t="s" s="99">
        <v>416</v>
      </c>
      <c r="D287" s="78">
        <v>1609935175</v>
      </c>
      <c r="E287" s="78">
        <v>0</v>
      </c>
      <c r="F287" s="78">
        <v>57407537</v>
      </c>
      <c r="G287" s="78">
        <v>29395250</v>
      </c>
      <c r="H287" s="78">
        <v>22014987</v>
      </c>
      <c r="I287" s="78">
        <v>1718752949</v>
      </c>
      <c r="J287" s="79">
        <v>93.6688</v>
      </c>
      <c r="K287" s="79">
        <v>6.3312</v>
      </c>
    </row>
    <row r="288" ht="15" customHeight="1">
      <c r="A288" t="s" s="99">
        <v>702</v>
      </c>
      <c r="B288" t="s" s="75">
        <v>348</v>
      </c>
      <c r="C288" t="s" s="99">
        <v>416</v>
      </c>
      <c r="D288" s="78">
        <v>1357200551</v>
      </c>
      <c r="E288" s="78">
        <v>1369383</v>
      </c>
      <c r="F288" s="78">
        <v>157502599</v>
      </c>
      <c r="G288" s="78">
        <v>34897100</v>
      </c>
      <c r="H288" s="78">
        <v>58927320</v>
      </c>
      <c r="I288" s="78">
        <v>1609896953</v>
      </c>
      <c r="J288" s="79">
        <v>84.3886</v>
      </c>
      <c r="K288" s="79">
        <v>15.6114</v>
      </c>
    </row>
    <row r="289" ht="15" customHeight="1">
      <c r="A289" t="s" s="99">
        <v>703</v>
      </c>
      <c r="B289" t="s" s="75">
        <v>349</v>
      </c>
      <c r="C289" t="s" s="99">
        <v>416</v>
      </c>
      <c r="D289" s="78">
        <v>5708346257</v>
      </c>
      <c r="E289" s="78">
        <v>0</v>
      </c>
      <c r="F289" s="78">
        <v>269234148</v>
      </c>
      <c r="G289" s="78">
        <v>38246300</v>
      </c>
      <c r="H289" s="78">
        <v>155200260</v>
      </c>
      <c r="I289" s="78">
        <v>6171026965</v>
      </c>
      <c r="J289" s="79">
        <v>92.50239999999999</v>
      </c>
      <c r="K289" s="79">
        <v>7.4976</v>
      </c>
    </row>
    <row r="290" ht="15" customHeight="1">
      <c r="A290" t="s" s="99">
        <v>704</v>
      </c>
      <c r="B290" t="s" s="75">
        <v>350</v>
      </c>
      <c r="C290" t="s" s="99">
        <v>416</v>
      </c>
      <c r="D290" s="78">
        <v>470772500</v>
      </c>
      <c r="E290" s="78">
        <v>0</v>
      </c>
      <c r="F290" s="78">
        <v>27872833</v>
      </c>
      <c r="G290" s="78">
        <v>7215000</v>
      </c>
      <c r="H290" s="78">
        <v>17548252</v>
      </c>
      <c r="I290" s="78">
        <v>523408585</v>
      </c>
      <c r="J290" s="79">
        <v>89.9436</v>
      </c>
      <c r="K290" s="79">
        <v>10.0564</v>
      </c>
    </row>
    <row r="291" ht="15" customHeight="1">
      <c r="A291" t="s" s="99">
        <v>705</v>
      </c>
      <c r="B291" t="s" s="75">
        <v>351</v>
      </c>
      <c r="C291" t="s" s="99">
        <v>416</v>
      </c>
      <c r="D291" s="78">
        <v>1731215978</v>
      </c>
      <c r="E291" s="78">
        <v>0</v>
      </c>
      <c r="F291" s="78">
        <v>85229316</v>
      </c>
      <c r="G291" s="78">
        <v>86808737</v>
      </c>
      <c r="H291" s="78">
        <v>87028440</v>
      </c>
      <c r="I291" s="78">
        <v>1990282471</v>
      </c>
      <c r="J291" s="79">
        <v>86.9834</v>
      </c>
      <c r="K291" s="79">
        <v>13.0166</v>
      </c>
    </row>
    <row r="292" ht="15" customHeight="1">
      <c r="A292" t="s" s="99">
        <v>706</v>
      </c>
      <c r="B292" t="s" s="75">
        <v>352</v>
      </c>
      <c r="C292" t="s" s="99">
        <v>416</v>
      </c>
      <c r="D292" s="78">
        <v>4013446301</v>
      </c>
      <c r="E292" s="78">
        <v>0</v>
      </c>
      <c r="F292" s="78">
        <v>211258862</v>
      </c>
      <c r="G292" s="78">
        <v>22414700</v>
      </c>
      <c r="H292" s="78">
        <v>64728320</v>
      </c>
      <c r="I292" s="78">
        <v>4311848183</v>
      </c>
      <c r="J292" s="79">
        <v>93.0795</v>
      </c>
      <c r="K292" s="79">
        <v>6.9205</v>
      </c>
    </row>
    <row r="293" ht="15" customHeight="1">
      <c r="A293" t="s" s="99">
        <v>707</v>
      </c>
      <c r="B293" t="s" s="75">
        <v>353</v>
      </c>
      <c r="C293" t="s" s="99">
        <v>416</v>
      </c>
      <c r="D293" s="78">
        <v>2592720028</v>
      </c>
      <c r="E293" s="78">
        <v>0</v>
      </c>
      <c r="F293" s="78">
        <v>263129686</v>
      </c>
      <c r="G293" s="78">
        <v>14311472</v>
      </c>
      <c r="H293" s="78">
        <v>91871140</v>
      </c>
      <c r="I293" s="78">
        <v>2962032326</v>
      </c>
      <c r="J293" s="79">
        <v>87.5318</v>
      </c>
      <c r="K293" s="79">
        <v>12.4682</v>
      </c>
    </row>
    <row r="294" ht="15" customHeight="1">
      <c r="A294" t="s" s="99">
        <v>708</v>
      </c>
      <c r="B294" t="s" s="75">
        <v>354</v>
      </c>
      <c r="C294" t="s" s="99">
        <v>416</v>
      </c>
      <c r="D294" s="78">
        <v>6398801890</v>
      </c>
      <c r="E294" s="78">
        <v>0</v>
      </c>
      <c r="F294" s="78">
        <v>1102150588</v>
      </c>
      <c r="G294" s="78">
        <v>383023525</v>
      </c>
      <c r="H294" s="78">
        <v>229702870</v>
      </c>
      <c r="I294" s="78">
        <v>8113678873</v>
      </c>
      <c r="J294" s="79">
        <v>78.8644</v>
      </c>
      <c r="K294" s="79">
        <v>21.1356</v>
      </c>
    </row>
    <row r="295" ht="15" customHeight="1">
      <c r="A295" t="s" s="99">
        <v>709</v>
      </c>
      <c r="B295" t="s" s="75">
        <v>355</v>
      </c>
      <c r="C295" t="s" s="99">
        <v>416</v>
      </c>
      <c r="D295" s="78">
        <v>924833366</v>
      </c>
      <c r="E295" s="78">
        <v>0</v>
      </c>
      <c r="F295" s="78">
        <v>46012031</v>
      </c>
      <c r="G295" s="78">
        <v>19648800</v>
      </c>
      <c r="H295" s="78">
        <v>10743072</v>
      </c>
      <c r="I295" s="78">
        <v>1001237269</v>
      </c>
      <c r="J295" s="79">
        <v>92.3691</v>
      </c>
      <c r="K295" s="79">
        <v>7.6309</v>
      </c>
    </row>
    <row r="296" ht="15" customHeight="1">
      <c r="A296" t="s" s="99">
        <v>710</v>
      </c>
      <c r="B296" t="s" s="75">
        <v>356</v>
      </c>
      <c r="C296" t="s" s="99">
        <v>416</v>
      </c>
      <c r="D296" s="78">
        <v>5577056696</v>
      </c>
      <c r="E296" s="78">
        <v>0</v>
      </c>
      <c r="F296" s="78">
        <v>429840255</v>
      </c>
      <c r="G296" s="78">
        <v>253337596</v>
      </c>
      <c r="H296" s="78">
        <v>330280760</v>
      </c>
      <c r="I296" s="78">
        <v>6590515307</v>
      </c>
      <c r="J296" s="79">
        <v>84.6225</v>
      </c>
      <c r="K296" s="79">
        <v>15.3775</v>
      </c>
    </row>
    <row r="297" ht="15" customHeight="1">
      <c r="A297" t="s" s="99">
        <v>711</v>
      </c>
      <c r="B297" t="s" s="75">
        <v>357</v>
      </c>
      <c r="C297" t="s" s="99">
        <v>416</v>
      </c>
      <c r="D297" s="78">
        <v>4210004229</v>
      </c>
      <c r="E297" s="78">
        <v>0</v>
      </c>
      <c r="F297" s="78">
        <v>317513739</v>
      </c>
      <c r="G297" s="78">
        <v>7340100</v>
      </c>
      <c r="H297" s="78">
        <v>84003227</v>
      </c>
      <c r="I297" s="78">
        <v>4618861295</v>
      </c>
      <c r="J297" s="79">
        <v>91.1481</v>
      </c>
      <c r="K297" s="79">
        <v>8.851900000000001</v>
      </c>
    </row>
    <row r="298" ht="15" customHeight="1">
      <c r="A298" t="s" s="99">
        <v>712</v>
      </c>
      <c r="B298" t="s" s="75">
        <v>358</v>
      </c>
      <c r="C298" t="s" s="99">
        <v>416</v>
      </c>
      <c r="D298" s="78">
        <v>192128220</v>
      </c>
      <c r="E298" s="78">
        <v>0</v>
      </c>
      <c r="F298" s="78">
        <v>6072410</v>
      </c>
      <c r="G298" s="78">
        <v>2878900</v>
      </c>
      <c r="H298" s="78">
        <v>19586840</v>
      </c>
      <c r="I298" s="78">
        <v>220666370</v>
      </c>
      <c r="J298" s="79">
        <v>87.0673</v>
      </c>
      <c r="K298" s="79">
        <v>12.9327</v>
      </c>
    </row>
    <row r="299" ht="15" customHeight="1">
      <c r="A299" t="s" s="99">
        <v>713</v>
      </c>
      <c r="B299" t="s" s="75">
        <v>359</v>
      </c>
      <c r="C299" t="s" s="99">
        <v>416</v>
      </c>
      <c r="D299" s="78">
        <v>1679991740</v>
      </c>
      <c r="E299" s="78">
        <v>0</v>
      </c>
      <c r="F299" s="78">
        <v>74504356</v>
      </c>
      <c r="G299" s="78">
        <v>21983092</v>
      </c>
      <c r="H299" s="78">
        <v>25869000</v>
      </c>
      <c r="I299" s="78">
        <v>1802348188</v>
      </c>
      <c r="J299" s="79">
        <v>93.21129999999999</v>
      </c>
      <c r="K299" s="79">
        <v>6.7887</v>
      </c>
    </row>
    <row r="300" ht="15" customHeight="1">
      <c r="A300" t="s" s="99">
        <v>714</v>
      </c>
      <c r="B300" t="s" s="75">
        <v>360</v>
      </c>
      <c r="C300" t="s" s="99">
        <v>416</v>
      </c>
      <c r="D300" s="78">
        <v>1232568525</v>
      </c>
      <c r="E300" s="78">
        <v>0</v>
      </c>
      <c r="F300" s="78">
        <v>37936129</v>
      </c>
      <c r="G300" s="78">
        <v>20544400</v>
      </c>
      <c r="H300" s="78">
        <v>40503210</v>
      </c>
      <c r="I300" s="78">
        <v>1331552264</v>
      </c>
      <c r="J300" s="79">
        <v>92.5663</v>
      </c>
      <c r="K300" s="79">
        <v>7.4337</v>
      </c>
    </row>
    <row r="301" ht="15" customHeight="1">
      <c r="A301" t="s" s="99">
        <v>715</v>
      </c>
      <c r="B301" t="s" s="75">
        <v>361</v>
      </c>
      <c r="C301" t="s" s="99">
        <v>416</v>
      </c>
      <c r="D301" s="78">
        <v>2921657092</v>
      </c>
      <c r="E301" s="78">
        <v>0</v>
      </c>
      <c r="F301" s="78">
        <v>113349168</v>
      </c>
      <c r="G301" s="78">
        <v>1938400</v>
      </c>
      <c r="H301" s="78">
        <v>43486920</v>
      </c>
      <c r="I301" s="78">
        <v>3080431580</v>
      </c>
      <c r="J301" s="79">
        <v>94.84569999999999</v>
      </c>
      <c r="K301" s="79">
        <v>5.1543</v>
      </c>
    </row>
    <row r="302" ht="15" customHeight="1">
      <c r="A302" t="s" s="99">
        <v>716</v>
      </c>
      <c r="B302" t="s" s="75">
        <v>362</v>
      </c>
      <c r="C302" t="s" s="99">
        <v>416</v>
      </c>
      <c r="D302" s="78">
        <v>1989269589</v>
      </c>
      <c r="E302" s="78">
        <v>0</v>
      </c>
      <c r="F302" s="78">
        <v>138905460</v>
      </c>
      <c r="G302" s="78">
        <v>81922340</v>
      </c>
      <c r="H302" s="78">
        <v>51272774</v>
      </c>
      <c r="I302" s="78">
        <v>2261370163</v>
      </c>
      <c r="J302" s="79">
        <v>87.9674</v>
      </c>
      <c r="K302" s="79">
        <v>12.0326</v>
      </c>
    </row>
    <row r="303" ht="15" customHeight="1">
      <c r="A303" t="s" s="99">
        <v>717</v>
      </c>
      <c r="B303" t="s" s="75">
        <v>363</v>
      </c>
      <c r="C303" t="s" s="99">
        <v>416</v>
      </c>
      <c r="D303" s="78">
        <v>206403202</v>
      </c>
      <c r="E303" s="78">
        <v>0</v>
      </c>
      <c r="F303" s="78">
        <v>995858</v>
      </c>
      <c r="G303" s="78">
        <v>17400</v>
      </c>
      <c r="H303" s="78">
        <v>16737840</v>
      </c>
      <c r="I303" s="78">
        <v>224154300</v>
      </c>
      <c r="J303" s="79">
        <v>92.0809</v>
      </c>
      <c r="K303" s="79">
        <v>7.9191</v>
      </c>
    </row>
    <row r="304" ht="15" customHeight="1">
      <c r="A304" t="s" s="99">
        <v>718</v>
      </c>
      <c r="B304" t="s" s="75">
        <v>364</v>
      </c>
      <c r="C304" t="s" s="99">
        <v>416</v>
      </c>
      <c r="D304" s="78">
        <v>1661101574</v>
      </c>
      <c r="E304" s="78">
        <v>0</v>
      </c>
      <c r="F304" s="78">
        <v>26622656</v>
      </c>
      <c r="G304" s="78">
        <v>13208232</v>
      </c>
      <c r="H304" s="78">
        <v>41608377</v>
      </c>
      <c r="I304" s="78">
        <v>1742540839</v>
      </c>
      <c r="J304" s="79">
        <v>95.32640000000001</v>
      </c>
      <c r="K304" s="79">
        <v>4.6736</v>
      </c>
    </row>
    <row r="305" ht="15" customHeight="1">
      <c r="A305" t="s" s="99">
        <v>719</v>
      </c>
      <c r="B305" t="s" s="75">
        <v>365</v>
      </c>
      <c r="C305" t="s" s="99">
        <v>416</v>
      </c>
      <c r="D305" s="78">
        <v>2003257223</v>
      </c>
      <c r="E305" s="78">
        <v>0</v>
      </c>
      <c r="F305" s="78">
        <v>101438532</v>
      </c>
      <c r="G305" s="78">
        <v>367948493</v>
      </c>
      <c r="H305" s="78">
        <v>144512530</v>
      </c>
      <c r="I305" s="78">
        <v>2617156778</v>
      </c>
      <c r="J305" s="79">
        <v>76.5433</v>
      </c>
      <c r="K305" s="79">
        <v>23.4567</v>
      </c>
    </row>
    <row r="306" ht="15" customHeight="1">
      <c r="A306" t="s" s="99">
        <v>720</v>
      </c>
      <c r="B306" t="s" s="75">
        <v>366</v>
      </c>
      <c r="C306" t="s" s="99">
        <v>416</v>
      </c>
      <c r="D306" s="78">
        <v>6034097729</v>
      </c>
      <c r="E306" s="78">
        <v>0</v>
      </c>
      <c r="F306" s="78">
        <v>484367843</v>
      </c>
      <c r="G306" s="78">
        <v>90219500</v>
      </c>
      <c r="H306" s="78">
        <v>143596280</v>
      </c>
      <c r="I306" s="78">
        <v>6752281352</v>
      </c>
      <c r="J306" s="79">
        <v>89.3638</v>
      </c>
      <c r="K306" s="79">
        <v>10.6362</v>
      </c>
    </row>
    <row r="307" ht="15" customHeight="1">
      <c r="A307" t="s" s="99">
        <v>721</v>
      </c>
      <c r="B307" t="s" s="75">
        <v>367</v>
      </c>
      <c r="C307" t="s" s="99">
        <v>416</v>
      </c>
      <c r="D307" s="78">
        <v>197260815</v>
      </c>
      <c r="E307" s="78">
        <v>0</v>
      </c>
      <c r="F307" s="78">
        <v>3664245</v>
      </c>
      <c r="G307" s="78">
        <v>1459730</v>
      </c>
      <c r="H307" s="78">
        <v>12760838</v>
      </c>
      <c r="I307" s="78">
        <v>215145628</v>
      </c>
      <c r="J307" s="79">
        <v>91.6871</v>
      </c>
      <c r="K307" s="79">
        <v>8.312900000000001</v>
      </c>
    </row>
    <row r="308" ht="15" customHeight="1">
      <c r="A308" t="s" s="99">
        <v>722</v>
      </c>
      <c r="B308" t="s" s="75">
        <v>368</v>
      </c>
      <c r="C308" t="s" s="99">
        <v>416</v>
      </c>
      <c r="D308" s="78">
        <v>5362711623</v>
      </c>
      <c r="E308" s="78">
        <v>0</v>
      </c>
      <c r="F308" s="78">
        <v>319249886</v>
      </c>
      <c r="G308" s="78">
        <v>232401191</v>
      </c>
      <c r="H308" s="78">
        <v>199196210</v>
      </c>
      <c r="I308" s="78">
        <v>6113558910</v>
      </c>
      <c r="J308" s="79">
        <v>87.7183</v>
      </c>
      <c r="K308" s="79">
        <v>12.2817</v>
      </c>
    </row>
    <row r="309" ht="15" customHeight="1">
      <c r="A309" t="s" s="99">
        <v>723</v>
      </c>
      <c r="B309" t="s" s="75">
        <v>369</v>
      </c>
      <c r="C309" t="s" s="99">
        <v>416</v>
      </c>
      <c r="D309" s="78">
        <v>11237452744</v>
      </c>
      <c r="E309" s="78">
        <v>0</v>
      </c>
      <c r="F309" s="78">
        <v>4497140638</v>
      </c>
      <c r="G309" s="78">
        <v>830585568</v>
      </c>
      <c r="H309" s="78">
        <v>645542070</v>
      </c>
      <c r="I309" s="78">
        <v>17210721020</v>
      </c>
      <c r="J309" s="79">
        <v>65.2933</v>
      </c>
      <c r="K309" s="79">
        <v>34.7067</v>
      </c>
    </row>
    <row r="310" ht="15" customHeight="1">
      <c r="A310" t="s" s="99">
        <v>724</v>
      </c>
      <c r="B310" t="s" s="75">
        <v>370</v>
      </c>
      <c r="C310" t="s" s="99">
        <v>416</v>
      </c>
      <c r="D310" s="78">
        <v>837694403</v>
      </c>
      <c r="E310" s="78">
        <v>0</v>
      </c>
      <c r="F310" s="78">
        <v>84675360</v>
      </c>
      <c r="G310" s="78">
        <v>27424900</v>
      </c>
      <c r="H310" s="78">
        <v>30448184</v>
      </c>
      <c r="I310" s="78">
        <v>980242847</v>
      </c>
      <c r="J310" s="79">
        <v>85.45780000000001</v>
      </c>
      <c r="K310" s="79">
        <v>14.5422</v>
      </c>
    </row>
    <row r="311" ht="15" customHeight="1">
      <c r="A311" t="s" s="99">
        <v>725</v>
      </c>
      <c r="B311" t="s" s="75">
        <v>371</v>
      </c>
      <c r="C311" t="s" s="99">
        <v>416</v>
      </c>
      <c r="D311" s="78">
        <v>4157094629</v>
      </c>
      <c r="E311" s="78">
        <v>0</v>
      </c>
      <c r="F311" s="78">
        <v>415875158</v>
      </c>
      <c r="G311" s="78">
        <v>87401600</v>
      </c>
      <c r="H311" s="78">
        <v>224495230</v>
      </c>
      <c r="I311" s="78">
        <v>4884866617</v>
      </c>
      <c r="J311" s="79">
        <v>85.1015</v>
      </c>
      <c r="K311" s="79">
        <v>14.8985</v>
      </c>
    </row>
    <row r="312" ht="15" customHeight="1">
      <c r="A312" t="s" s="99">
        <v>726</v>
      </c>
      <c r="B312" t="s" s="75">
        <v>372</v>
      </c>
      <c r="C312" t="s" s="99">
        <v>416</v>
      </c>
      <c r="D312" s="78">
        <v>452435135</v>
      </c>
      <c r="E312" s="78">
        <v>0</v>
      </c>
      <c r="F312" s="78">
        <v>12567213</v>
      </c>
      <c r="G312" s="78">
        <v>13100700</v>
      </c>
      <c r="H312" s="78">
        <v>54625240</v>
      </c>
      <c r="I312" s="78">
        <v>532728288</v>
      </c>
      <c r="J312" s="79">
        <v>84.92789999999999</v>
      </c>
      <c r="K312" s="79">
        <v>15.0721</v>
      </c>
    </row>
    <row r="313" ht="15" customHeight="1">
      <c r="A313" t="s" s="99">
        <v>727</v>
      </c>
      <c r="B313" t="s" s="75">
        <v>373</v>
      </c>
      <c r="C313" t="s" s="99">
        <v>416</v>
      </c>
      <c r="D313" s="78">
        <v>84341780</v>
      </c>
      <c r="E313" s="78">
        <v>0</v>
      </c>
      <c r="F313" s="78">
        <v>1447905</v>
      </c>
      <c r="G313" s="78">
        <v>0</v>
      </c>
      <c r="H313" s="78">
        <v>5668548</v>
      </c>
      <c r="I313" s="78">
        <v>91458233</v>
      </c>
      <c r="J313" s="79">
        <v>92.2189</v>
      </c>
      <c r="K313" s="79">
        <v>7.7811</v>
      </c>
    </row>
    <row r="314" ht="15" customHeight="1">
      <c r="A314" t="s" s="99">
        <v>728</v>
      </c>
      <c r="B314" t="s" s="75">
        <v>374</v>
      </c>
      <c r="C314" t="s" s="99">
        <v>416</v>
      </c>
      <c r="D314" s="78">
        <v>98173131</v>
      </c>
      <c r="E314" s="78">
        <v>0</v>
      </c>
      <c r="F314" s="78">
        <v>2798539</v>
      </c>
      <c r="G314" s="78">
        <v>286100</v>
      </c>
      <c r="H314" s="78">
        <v>2838997</v>
      </c>
      <c r="I314" s="78">
        <v>104096767</v>
      </c>
      <c r="J314" s="79">
        <v>94.3095</v>
      </c>
      <c r="K314" s="79">
        <v>5.6905</v>
      </c>
    </row>
    <row r="315" ht="15" customHeight="1">
      <c r="A315" t="s" s="99">
        <v>729</v>
      </c>
      <c r="B315" t="s" s="75">
        <v>375</v>
      </c>
      <c r="C315" t="s" s="99">
        <v>416</v>
      </c>
      <c r="D315" s="78">
        <v>8100534759</v>
      </c>
      <c r="E315" s="78">
        <v>0</v>
      </c>
      <c r="F315" s="78">
        <v>1099728370</v>
      </c>
      <c r="G315" s="78">
        <v>1464436550</v>
      </c>
      <c r="H315" s="78">
        <v>286186179</v>
      </c>
      <c r="I315" s="78">
        <v>10950885858</v>
      </c>
      <c r="J315" s="79">
        <v>73.97150000000001</v>
      </c>
      <c r="K315" s="79">
        <v>26.0285</v>
      </c>
    </row>
    <row r="316" ht="15" customHeight="1">
      <c r="A316" t="s" s="99">
        <v>730</v>
      </c>
      <c r="B316" t="s" s="75">
        <v>376</v>
      </c>
      <c r="C316" t="s" s="99">
        <v>416</v>
      </c>
      <c r="D316" s="78">
        <v>4606059010</v>
      </c>
      <c r="E316" s="78">
        <v>0</v>
      </c>
      <c r="F316" s="78">
        <v>144149490</v>
      </c>
      <c r="G316" s="78">
        <v>4892800</v>
      </c>
      <c r="H316" s="78">
        <v>62509100</v>
      </c>
      <c r="I316" s="78">
        <v>4817610400</v>
      </c>
      <c r="J316" s="79">
        <v>95.6088</v>
      </c>
      <c r="K316" s="79">
        <v>4.3912</v>
      </c>
    </row>
    <row r="317" ht="15" customHeight="1">
      <c r="A317" t="s" s="99">
        <v>731</v>
      </c>
      <c r="B317" t="s" s="75">
        <v>377</v>
      </c>
      <c r="C317" t="s" s="99">
        <v>416</v>
      </c>
      <c r="D317" s="78">
        <v>1946448714</v>
      </c>
      <c r="E317" s="78">
        <v>0</v>
      </c>
      <c r="F317" s="78">
        <v>243289721</v>
      </c>
      <c r="G317" s="78">
        <v>36203065</v>
      </c>
      <c r="H317" s="78">
        <v>59678390</v>
      </c>
      <c r="I317" s="78">
        <v>2285619890</v>
      </c>
      <c r="J317" s="79">
        <v>85.1606</v>
      </c>
      <c r="K317" s="79">
        <v>14.8394</v>
      </c>
    </row>
    <row r="318" ht="15" customHeight="1">
      <c r="A318" t="s" s="99">
        <v>732</v>
      </c>
      <c r="B318" t="s" s="75">
        <v>378</v>
      </c>
      <c r="C318" t="s" s="99">
        <v>416</v>
      </c>
      <c r="D318" s="78">
        <v>12824125000</v>
      </c>
      <c r="E318" s="78">
        <v>0</v>
      </c>
      <c r="F318" s="78">
        <v>1700429000</v>
      </c>
      <c r="G318" s="78">
        <v>7358000</v>
      </c>
      <c r="H318" s="78">
        <v>152211900</v>
      </c>
      <c r="I318" s="78">
        <v>14684123900</v>
      </c>
      <c r="J318" s="79">
        <v>87.33329999999999</v>
      </c>
      <c r="K318" s="79">
        <v>12.6667</v>
      </c>
    </row>
    <row r="319" ht="15" customHeight="1">
      <c r="A319" t="s" s="99">
        <v>733</v>
      </c>
      <c r="B319" t="s" s="75">
        <v>379</v>
      </c>
      <c r="C319" t="s" s="99">
        <v>416</v>
      </c>
      <c r="D319" s="78">
        <v>3373084601</v>
      </c>
      <c r="E319" s="78">
        <v>0</v>
      </c>
      <c r="F319" s="78">
        <v>96369329</v>
      </c>
      <c r="G319" s="78">
        <v>1208700</v>
      </c>
      <c r="H319" s="78">
        <v>46567520</v>
      </c>
      <c r="I319" s="78">
        <v>3517230150</v>
      </c>
      <c r="J319" s="79">
        <v>95.90170000000001</v>
      </c>
      <c r="K319" s="79">
        <v>4.0983</v>
      </c>
    </row>
    <row r="320" ht="15" customHeight="1">
      <c r="A320" t="s" s="99">
        <v>734</v>
      </c>
      <c r="B320" t="s" s="75">
        <v>380</v>
      </c>
      <c r="C320" t="s" s="99">
        <v>416</v>
      </c>
      <c r="D320" s="78">
        <v>102218350</v>
      </c>
      <c r="E320" s="78">
        <v>0</v>
      </c>
      <c r="F320" s="78">
        <v>4176607</v>
      </c>
      <c r="G320" s="78">
        <v>1102800</v>
      </c>
      <c r="H320" s="78">
        <v>17597959</v>
      </c>
      <c r="I320" s="78">
        <v>125095716</v>
      </c>
      <c r="J320" s="79">
        <v>81.71210000000001</v>
      </c>
      <c r="K320" s="79">
        <v>18.2879</v>
      </c>
    </row>
    <row r="321" ht="15" customHeight="1">
      <c r="A321" t="s" s="99">
        <v>735</v>
      </c>
      <c r="B321" t="s" s="75">
        <v>381</v>
      </c>
      <c r="C321" t="s" s="99">
        <v>416</v>
      </c>
      <c r="D321" s="78">
        <v>1117971972</v>
      </c>
      <c r="E321" s="78">
        <v>0</v>
      </c>
      <c r="F321" s="78">
        <v>11097474</v>
      </c>
      <c r="G321" s="78">
        <v>1472000</v>
      </c>
      <c r="H321" s="78">
        <v>9752698</v>
      </c>
      <c r="I321" s="78">
        <v>1140294144</v>
      </c>
      <c r="J321" s="79">
        <v>98.0424</v>
      </c>
      <c r="K321" s="79">
        <v>1.9576</v>
      </c>
    </row>
    <row r="322" ht="15" customHeight="1">
      <c r="A322" t="s" s="99">
        <v>736</v>
      </c>
      <c r="B322" t="s" s="75">
        <v>382</v>
      </c>
      <c r="C322" t="s" s="99">
        <v>416</v>
      </c>
      <c r="D322" s="78">
        <v>1114250345</v>
      </c>
      <c r="E322" s="78">
        <v>0</v>
      </c>
      <c r="F322" s="78">
        <v>72565454</v>
      </c>
      <c r="G322" s="78">
        <v>60950500</v>
      </c>
      <c r="H322" s="78">
        <v>86789118</v>
      </c>
      <c r="I322" s="78">
        <v>1334555417</v>
      </c>
      <c r="J322" s="79">
        <v>83.4922</v>
      </c>
      <c r="K322" s="79">
        <v>16.5078</v>
      </c>
    </row>
    <row r="323" ht="15" customHeight="1">
      <c r="A323" t="s" s="99">
        <v>737</v>
      </c>
      <c r="B323" t="s" s="75">
        <v>383</v>
      </c>
      <c r="C323" t="s" s="99">
        <v>416</v>
      </c>
      <c r="D323" s="78">
        <v>1059244961</v>
      </c>
      <c r="E323" s="78">
        <v>0</v>
      </c>
      <c r="F323" s="78">
        <v>203790466</v>
      </c>
      <c r="G323" s="78">
        <v>181017740</v>
      </c>
      <c r="H323" s="78">
        <v>51669392</v>
      </c>
      <c r="I323" s="78">
        <v>1495722559</v>
      </c>
      <c r="J323" s="79">
        <v>70.81829999999999</v>
      </c>
      <c r="K323" s="79">
        <v>29.1817</v>
      </c>
    </row>
    <row r="324" ht="15" customHeight="1">
      <c r="A324" t="s" s="99">
        <v>738</v>
      </c>
      <c r="B324" t="s" s="75">
        <v>384</v>
      </c>
      <c r="C324" t="s" s="99">
        <v>416</v>
      </c>
      <c r="D324" s="78">
        <v>512800413</v>
      </c>
      <c r="E324" s="78">
        <v>0</v>
      </c>
      <c r="F324" s="78">
        <v>17594219</v>
      </c>
      <c r="G324" s="78">
        <v>10286820</v>
      </c>
      <c r="H324" s="78">
        <v>30225173</v>
      </c>
      <c r="I324" s="78">
        <v>570906625</v>
      </c>
      <c r="J324" s="79">
        <v>89.82210000000001</v>
      </c>
      <c r="K324" s="79">
        <v>10.1779</v>
      </c>
    </row>
    <row r="325" ht="15" customHeight="1">
      <c r="A325" t="s" s="99">
        <v>739</v>
      </c>
      <c r="B325" t="s" s="75">
        <v>385</v>
      </c>
      <c r="C325" t="s" s="99">
        <v>416</v>
      </c>
      <c r="D325" s="78">
        <v>1353610071</v>
      </c>
      <c r="E325" s="78">
        <v>0</v>
      </c>
      <c r="F325" s="78">
        <v>11333470</v>
      </c>
      <c r="G325" s="78">
        <v>2837100</v>
      </c>
      <c r="H325" s="78">
        <v>22662650</v>
      </c>
      <c r="I325" s="78">
        <v>1390443291</v>
      </c>
      <c r="J325" s="79">
        <v>97.351</v>
      </c>
      <c r="K325" s="79">
        <v>2.649</v>
      </c>
    </row>
    <row r="326" ht="15" customHeight="1">
      <c r="A326" t="s" s="99">
        <v>740</v>
      </c>
      <c r="B326" t="s" s="75">
        <v>386</v>
      </c>
      <c r="C326" t="s" s="99">
        <v>416</v>
      </c>
      <c r="D326" s="78">
        <v>2431898824</v>
      </c>
      <c r="E326" s="78">
        <v>0</v>
      </c>
      <c r="F326" s="78">
        <v>636831098</v>
      </c>
      <c r="G326" s="78">
        <v>116906800</v>
      </c>
      <c r="H326" s="78">
        <v>246714570</v>
      </c>
      <c r="I326" s="78">
        <v>3432351292</v>
      </c>
      <c r="J326" s="79">
        <v>70.8523</v>
      </c>
      <c r="K326" s="79">
        <v>29.1477</v>
      </c>
    </row>
    <row r="327" ht="15" customHeight="1">
      <c r="A327" t="s" s="99">
        <v>741</v>
      </c>
      <c r="B327" t="s" s="75">
        <v>387</v>
      </c>
      <c r="C327" t="s" s="99">
        <v>416</v>
      </c>
      <c r="D327" s="78">
        <v>498639456</v>
      </c>
      <c r="E327" s="78">
        <v>0</v>
      </c>
      <c r="F327" s="78">
        <v>16057263</v>
      </c>
      <c r="G327" s="78">
        <v>2700900</v>
      </c>
      <c r="H327" s="78">
        <v>15171990</v>
      </c>
      <c r="I327" s="78">
        <v>532569609</v>
      </c>
      <c r="J327" s="79">
        <v>93.629</v>
      </c>
      <c r="K327" s="79">
        <v>6.371</v>
      </c>
    </row>
    <row r="328" ht="15" customHeight="1">
      <c r="A328" t="s" s="99">
        <v>742</v>
      </c>
      <c r="B328" t="s" s="75">
        <v>388</v>
      </c>
      <c r="C328" t="s" s="99">
        <v>416</v>
      </c>
      <c r="D328" s="78">
        <v>4174786283</v>
      </c>
      <c r="E328" s="78">
        <v>0</v>
      </c>
      <c r="F328" s="78">
        <v>118009852</v>
      </c>
      <c r="G328" s="78">
        <v>16763135</v>
      </c>
      <c r="H328" s="78">
        <v>44899800</v>
      </c>
      <c r="I328" s="78">
        <v>4354459070</v>
      </c>
      <c r="J328" s="79">
        <v>95.8738</v>
      </c>
      <c r="K328" s="79">
        <v>4.1262</v>
      </c>
    </row>
    <row r="329" ht="15" customHeight="1">
      <c r="A329" t="s" s="99">
        <v>743</v>
      </c>
      <c r="B329" t="s" s="75">
        <v>389</v>
      </c>
      <c r="C329" t="s" s="99">
        <v>416</v>
      </c>
      <c r="D329" s="78">
        <v>3716718747</v>
      </c>
      <c r="E329" s="78">
        <v>0</v>
      </c>
      <c r="F329" s="78">
        <v>609302530</v>
      </c>
      <c r="G329" s="78">
        <v>607057445</v>
      </c>
      <c r="H329" s="78">
        <v>349017769</v>
      </c>
      <c r="I329" s="78">
        <v>5282096491</v>
      </c>
      <c r="J329" s="79">
        <v>70.36450000000001</v>
      </c>
      <c r="K329" s="79">
        <v>29.6355</v>
      </c>
    </row>
    <row r="330" ht="15" customHeight="1">
      <c r="A330" t="s" s="99">
        <v>744</v>
      </c>
      <c r="B330" t="s" s="75">
        <v>390</v>
      </c>
      <c r="C330" t="s" s="99">
        <v>416</v>
      </c>
      <c r="D330" s="78">
        <v>3546292707</v>
      </c>
      <c r="E330" s="78">
        <v>0</v>
      </c>
      <c r="F330" s="78">
        <v>387149878</v>
      </c>
      <c r="G330" s="78">
        <v>176367149</v>
      </c>
      <c r="H330" s="78">
        <v>176170382</v>
      </c>
      <c r="I330" s="78">
        <v>4285980116</v>
      </c>
      <c r="J330" s="79">
        <v>82.74169999999999</v>
      </c>
      <c r="K330" s="79">
        <v>17.2583</v>
      </c>
    </row>
    <row r="331" ht="15" customHeight="1">
      <c r="A331" t="s" s="99">
        <v>745</v>
      </c>
      <c r="B331" t="s" s="75">
        <v>391</v>
      </c>
      <c r="C331" t="s" s="99">
        <v>416</v>
      </c>
      <c r="D331" s="78">
        <v>5471192181</v>
      </c>
      <c r="E331" s="78">
        <v>0</v>
      </c>
      <c r="F331" s="78">
        <v>351307308</v>
      </c>
      <c r="G331" s="78">
        <v>215641340</v>
      </c>
      <c r="H331" s="78">
        <v>116174825</v>
      </c>
      <c r="I331" s="78">
        <v>6154315654</v>
      </c>
      <c r="J331" s="79">
        <v>88.90009999999999</v>
      </c>
      <c r="K331" s="79">
        <v>11.0999</v>
      </c>
    </row>
    <row r="332" ht="15" customHeight="1">
      <c r="A332" t="s" s="99">
        <v>746</v>
      </c>
      <c r="B332" t="s" s="75">
        <v>392</v>
      </c>
      <c r="C332" t="s" s="99">
        <v>416</v>
      </c>
      <c r="D332" s="78">
        <v>247569057</v>
      </c>
      <c r="E332" s="78">
        <v>0</v>
      </c>
      <c r="F332" s="78">
        <v>6907863</v>
      </c>
      <c r="G332" s="78">
        <v>1352233</v>
      </c>
      <c r="H332" s="78">
        <v>6697954</v>
      </c>
      <c r="I332" s="78">
        <v>262527107</v>
      </c>
      <c r="J332" s="79">
        <v>94.3023</v>
      </c>
      <c r="K332" s="79">
        <v>5.6977</v>
      </c>
    </row>
    <row r="333" ht="15" customHeight="1">
      <c r="A333" t="s" s="99">
        <v>747</v>
      </c>
      <c r="B333" t="s" s="75">
        <v>393</v>
      </c>
      <c r="C333" t="s" s="99">
        <v>416</v>
      </c>
      <c r="D333" s="78">
        <v>1320662954</v>
      </c>
      <c r="E333" s="78">
        <v>0</v>
      </c>
      <c r="F333" s="78">
        <v>60189714</v>
      </c>
      <c r="G333" s="78">
        <v>42692800</v>
      </c>
      <c r="H333" s="78">
        <v>56566283</v>
      </c>
      <c r="I333" s="78">
        <v>1480111751</v>
      </c>
      <c r="J333" s="79">
        <v>89.2272</v>
      </c>
      <c r="K333" s="79">
        <v>10.7728</v>
      </c>
    </row>
    <row r="334" ht="15" customHeight="1">
      <c r="A334" t="s" s="99">
        <v>748</v>
      </c>
      <c r="B334" t="s" s="75">
        <v>394</v>
      </c>
      <c r="C334" t="s" s="99">
        <v>416</v>
      </c>
      <c r="D334" s="78">
        <v>7328336680</v>
      </c>
      <c r="E334" s="78">
        <v>0</v>
      </c>
      <c r="F334" s="78">
        <v>221835820</v>
      </c>
      <c r="G334" s="78">
        <v>9961900</v>
      </c>
      <c r="H334" s="78">
        <v>104329000</v>
      </c>
      <c r="I334" s="78">
        <v>7664463400</v>
      </c>
      <c r="J334" s="79">
        <v>95.61450000000001</v>
      </c>
      <c r="K334" s="79">
        <v>4.3855</v>
      </c>
    </row>
    <row r="335" ht="15" customHeight="1">
      <c r="A335" t="s" s="99">
        <v>749</v>
      </c>
      <c r="B335" t="s" s="75">
        <v>395</v>
      </c>
      <c r="C335" t="s" s="99">
        <v>416</v>
      </c>
      <c r="D335" s="78">
        <v>4117129915</v>
      </c>
      <c r="E335" s="78">
        <v>0</v>
      </c>
      <c r="F335" s="78">
        <v>215235545</v>
      </c>
      <c r="G335" s="78">
        <v>19393210</v>
      </c>
      <c r="H335" s="78">
        <v>123401530</v>
      </c>
      <c r="I335" s="78">
        <v>4475160200</v>
      </c>
      <c r="J335" s="79">
        <v>91.9996</v>
      </c>
      <c r="K335" s="79">
        <v>8.000400000000001</v>
      </c>
    </row>
    <row r="336" ht="15" customHeight="1">
      <c r="A336" t="s" s="99">
        <v>750</v>
      </c>
      <c r="B336" t="s" s="75">
        <v>396</v>
      </c>
      <c r="C336" t="s" s="99">
        <v>416</v>
      </c>
      <c r="D336" s="78">
        <v>4742644594</v>
      </c>
      <c r="E336" s="78">
        <v>0</v>
      </c>
      <c r="F336" s="78">
        <v>570992824</v>
      </c>
      <c r="G336" s="78">
        <v>125978900</v>
      </c>
      <c r="H336" s="78">
        <v>115717170</v>
      </c>
      <c r="I336" s="78">
        <v>5555333488</v>
      </c>
      <c r="J336" s="79">
        <v>85.371</v>
      </c>
      <c r="K336" s="79">
        <v>14.629</v>
      </c>
    </row>
    <row r="337" ht="15" customHeight="1">
      <c r="A337" t="s" s="99">
        <v>751</v>
      </c>
      <c r="B337" t="s" s="75">
        <v>397</v>
      </c>
      <c r="C337" t="s" s="99">
        <v>416</v>
      </c>
      <c r="D337" s="78">
        <v>9934410954</v>
      </c>
      <c r="E337" s="78">
        <v>0</v>
      </c>
      <c r="F337" s="78">
        <v>858506326</v>
      </c>
      <c r="G337" s="78">
        <v>487738500</v>
      </c>
      <c r="H337" s="78">
        <v>273443510</v>
      </c>
      <c r="I337" s="78">
        <v>11554099290</v>
      </c>
      <c r="J337" s="79">
        <v>85.9817</v>
      </c>
      <c r="K337" s="79">
        <v>14.0183</v>
      </c>
    </row>
    <row r="338" ht="15" customHeight="1">
      <c r="A338" t="s" s="99">
        <v>752</v>
      </c>
      <c r="B338" t="s" s="75">
        <v>398</v>
      </c>
      <c r="C338" t="s" s="99">
        <v>416</v>
      </c>
      <c r="D338" s="78">
        <v>259024535</v>
      </c>
      <c r="E338" s="78">
        <v>3957975</v>
      </c>
      <c r="F338" s="78">
        <v>26538677</v>
      </c>
      <c r="G338" s="78">
        <v>24161300</v>
      </c>
      <c r="H338" s="78">
        <v>17492355</v>
      </c>
      <c r="I338" s="78">
        <v>331174842</v>
      </c>
      <c r="J338" s="79">
        <v>79.40900000000001</v>
      </c>
      <c r="K338" s="79">
        <v>20.591</v>
      </c>
    </row>
    <row r="339" ht="15" customHeight="1">
      <c r="A339" t="s" s="99">
        <v>753</v>
      </c>
      <c r="B339" t="s" s="75">
        <v>399</v>
      </c>
      <c r="C339" t="s" s="99">
        <v>416</v>
      </c>
      <c r="D339" s="78">
        <v>2007037255</v>
      </c>
      <c r="E339" s="78">
        <v>0</v>
      </c>
      <c r="F339" s="78">
        <v>110908557</v>
      </c>
      <c r="G339" s="78">
        <v>26240515</v>
      </c>
      <c r="H339" s="78">
        <v>93554582</v>
      </c>
      <c r="I339" s="78">
        <v>2237740909</v>
      </c>
      <c r="J339" s="79">
        <v>89.69029999999999</v>
      </c>
      <c r="K339" s="79">
        <v>10.3097</v>
      </c>
    </row>
    <row r="340" ht="15" customHeight="1">
      <c r="A340" t="s" s="99">
        <v>754</v>
      </c>
      <c r="B340" t="s" s="75">
        <v>400</v>
      </c>
      <c r="C340" t="s" s="99">
        <v>416</v>
      </c>
      <c r="D340" s="78">
        <v>2028390781</v>
      </c>
      <c r="E340" s="78">
        <v>0</v>
      </c>
      <c r="F340" s="78">
        <v>152724126</v>
      </c>
      <c r="G340" s="78">
        <v>35192672</v>
      </c>
      <c r="H340" s="78">
        <v>67854894</v>
      </c>
      <c r="I340" s="78">
        <v>2284162473</v>
      </c>
      <c r="J340" s="79">
        <v>88.80240000000001</v>
      </c>
      <c r="K340" s="79">
        <v>11.1976</v>
      </c>
    </row>
    <row r="341" ht="15" customHeight="1">
      <c r="A341" t="s" s="99">
        <v>755</v>
      </c>
      <c r="B341" t="s" s="75">
        <v>401</v>
      </c>
      <c r="C341" t="s" s="99">
        <v>416</v>
      </c>
      <c r="D341" s="78">
        <v>326027185</v>
      </c>
      <c r="E341" s="78">
        <v>0</v>
      </c>
      <c r="F341" s="78">
        <v>18059068</v>
      </c>
      <c r="G341" s="78">
        <v>2408400</v>
      </c>
      <c r="H341" s="78">
        <v>12598912</v>
      </c>
      <c r="I341" s="78">
        <v>359093565</v>
      </c>
      <c r="J341" s="79">
        <v>90.79170000000001</v>
      </c>
      <c r="K341" s="79">
        <v>9.208299999999999</v>
      </c>
    </row>
    <row r="342" ht="15" customHeight="1">
      <c r="A342" t="s" s="99">
        <v>756</v>
      </c>
      <c r="B342" t="s" s="75">
        <v>402</v>
      </c>
      <c r="C342" t="s" s="99">
        <v>416</v>
      </c>
      <c r="D342" s="78">
        <v>1078285132</v>
      </c>
      <c r="E342" s="78">
        <v>0</v>
      </c>
      <c r="F342" s="78">
        <v>93145327</v>
      </c>
      <c r="G342" s="78">
        <v>9922900</v>
      </c>
      <c r="H342" s="78">
        <v>24966738</v>
      </c>
      <c r="I342" s="78">
        <v>1206320097</v>
      </c>
      <c r="J342" s="79">
        <v>89.38630000000001</v>
      </c>
      <c r="K342" s="79">
        <v>10.6137</v>
      </c>
    </row>
    <row r="343" ht="15" customHeight="1">
      <c r="A343" t="s" s="99">
        <v>757</v>
      </c>
      <c r="B343" t="s" s="75">
        <v>403</v>
      </c>
      <c r="C343" t="s" s="99">
        <v>416</v>
      </c>
      <c r="D343" s="78">
        <v>4783964552</v>
      </c>
      <c r="E343" s="78">
        <v>0</v>
      </c>
      <c r="F343" s="78">
        <v>212991528</v>
      </c>
      <c r="G343" s="78">
        <v>1085956468</v>
      </c>
      <c r="H343" s="78">
        <v>205331970</v>
      </c>
      <c r="I343" s="78">
        <v>6288244518</v>
      </c>
      <c r="J343" s="79">
        <v>76.0779</v>
      </c>
      <c r="K343" s="79">
        <v>23.9221</v>
      </c>
    </row>
    <row r="344" ht="15" customHeight="1">
      <c r="A344" t="s" s="99">
        <v>758</v>
      </c>
      <c r="B344" t="s" s="75">
        <v>404</v>
      </c>
      <c r="C344" t="s" s="99">
        <v>416</v>
      </c>
      <c r="D344" s="78">
        <v>955944048</v>
      </c>
      <c r="E344" s="78">
        <v>0</v>
      </c>
      <c r="F344" s="78">
        <v>45214592</v>
      </c>
      <c r="G344" s="78">
        <v>16302500</v>
      </c>
      <c r="H344" s="78">
        <v>42167451</v>
      </c>
      <c r="I344" s="78">
        <v>1059628591</v>
      </c>
      <c r="J344" s="79">
        <v>90.215</v>
      </c>
      <c r="K344" s="79">
        <v>9.785</v>
      </c>
    </row>
    <row r="345" ht="15" customHeight="1">
      <c r="A345" t="s" s="99">
        <v>759</v>
      </c>
      <c r="B345" t="s" s="75">
        <v>405</v>
      </c>
      <c r="C345" t="s" s="99">
        <v>416</v>
      </c>
      <c r="D345" s="78">
        <v>9382013086</v>
      </c>
      <c r="E345" s="78">
        <v>0</v>
      </c>
      <c r="F345" s="78">
        <v>289980256</v>
      </c>
      <c r="G345" s="78">
        <v>37506800</v>
      </c>
      <c r="H345" s="78">
        <v>105010370</v>
      </c>
      <c r="I345" s="78">
        <v>9814510512</v>
      </c>
      <c r="J345" s="79">
        <v>95.5933</v>
      </c>
      <c r="K345" s="79">
        <v>4.4067</v>
      </c>
    </row>
    <row r="346" ht="15" customHeight="1">
      <c r="A346" t="s" s="99">
        <v>760</v>
      </c>
      <c r="B346" t="s" s="75">
        <v>406</v>
      </c>
      <c r="C346" t="s" s="99">
        <v>416</v>
      </c>
      <c r="D346" s="78">
        <v>119088345</v>
      </c>
      <c r="E346" s="78">
        <v>0</v>
      </c>
      <c r="F346" s="78">
        <v>1174763</v>
      </c>
      <c r="G346" s="78">
        <v>1110600</v>
      </c>
      <c r="H346" s="78">
        <v>15571103</v>
      </c>
      <c r="I346" s="78">
        <v>136944811</v>
      </c>
      <c r="J346" s="79">
        <v>86.96080000000001</v>
      </c>
      <c r="K346" s="79">
        <v>13.0392</v>
      </c>
    </row>
    <row r="347" ht="15" customHeight="1">
      <c r="A347" t="s" s="99">
        <v>761</v>
      </c>
      <c r="B347" t="s" s="75">
        <v>407</v>
      </c>
      <c r="C347" t="s" s="99">
        <v>416</v>
      </c>
      <c r="D347" s="78">
        <v>3218397906</v>
      </c>
      <c r="E347" s="78">
        <v>102600</v>
      </c>
      <c r="F347" s="78">
        <v>159216299</v>
      </c>
      <c r="G347" s="78">
        <v>5475300</v>
      </c>
      <c r="H347" s="78">
        <v>48292770</v>
      </c>
      <c r="I347" s="78">
        <v>3431484875</v>
      </c>
      <c r="J347" s="79">
        <v>93.7932</v>
      </c>
      <c r="K347" s="79">
        <v>6.2068</v>
      </c>
    </row>
    <row r="348" ht="15" customHeight="1">
      <c r="A348" t="s" s="99">
        <v>762</v>
      </c>
      <c r="B348" t="s" s="75">
        <v>408</v>
      </c>
      <c r="C348" t="s" s="99">
        <v>416</v>
      </c>
      <c r="D348" s="78">
        <v>7606203283</v>
      </c>
      <c r="E348" s="78">
        <v>0</v>
      </c>
      <c r="F348" s="78">
        <v>1148119001</v>
      </c>
      <c r="G348" s="78">
        <v>1100811189</v>
      </c>
      <c r="H348" s="78">
        <v>591953180</v>
      </c>
      <c r="I348" s="78">
        <v>10447086653</v>
      </c>
      <c r="J348" s="79">
        <v>72.8069</v>
      </c>
      <c r="K348" s="79">
        <v>27.1931</v>
      </c>
    </row>
    <row r="349" ht="15" customHeight="1">
      <c r="A349" t="s" s="99">
        <v>763</v>
      </c>
      <c r="B349" t="s" s="75">
        <v>409</v>
      </c>
      <c r="C349" t="s" s="99">
        <v>416</v>
      </c>
      <c r="D349" s="78">
        <v>16078720445</v>
      </c>
      <c r="E349" s="78">
        <v>0</v>
      </c>
      <c r="F349" s="78">
        <v>2525072986</v>
      </c>
      <c r="G349" s="78">
        <v>667907812</v>
      </c>
      <c r="H349" s="78">
        <v>1042065400</v>
      </c>
      <c r="I349" s="78">
        <v>20313766643</v>
      </c>
      <c r="J349" s="79">
        <v>79.15179999999999</v>
      </c>
      <c r="K349" s="79">
        <v>20.8482</v>
      </c>
    </row>
    <row r="350" ht="15" customHeight="1">
      <c r="A350" t="s" s="99">
        <v>764</v>
      </c>
      <c r="B350" t="s" s="75">
        <v>410</v>
      </c>
      <c r="C350" t="s" s="99">
        <v>416</v>
      </c>
      <c r="D350" s="78">
        <v>200960461</v>
      </c>
      <c r="E350" s="78">
        <v>0</v>
      </c>
      <c r="F350" s="78">
        <v>5543732</v>
      </c>
      <c r="G350" s="78">
        <v>732840</v>
      </c>
      <c r="H350" s="78">
        <v>9731486</v>
      </c>
      <c r="I350" s="78">
        <v>216968519</v>
      </c>
      <c r="J350" s="79">
        <v>92.6219</v>
      </c>
      <c r="K350" s="79">
        <v>7.3781</v>
      </c>
    </row>
    <row r="351" ht="15" customHeight="1">
      <c r="A351" t="s" s="99">
        <v>765</v>
      </c>
      <c r="B351" t="s" s="75">
        <v>411</v>
      </c>
      <c r="C351" t="s" s="99">
        <v>416</v>
      </c>
      <c r="D351" s="78">
        <v>2479069990</v>
      </c>
      <c r="E351" s="78">
        <v>0</v>
      </c>
      <c r="F351" s="78">
        <v>385328836</v>
      </c>
      <c r="G351" s="78">
        <v>49309600</v>
      </c>
      <c r="H351" s="78">
        <v>81493520</v>
      </c>
      <c r="I351" s="78">
        <v>2995201946</v>
      </c>
      <c r="J351" s="79">
        <v>82.768</v>
      </c>
      <c r="K351" s="79">
        <v>17.232</v>
      </c>
    </row>
    <row r="352" ht="15" customHeight="1">
      <c r="A352" t="s" s="99">
        <v>766</v>
      </c>
      <c r="B352" t="s" s="75">
        <v>412</v>
      </c>
      <c r="C352" t="s" s="99">
        <v>416</v>
      </c>
      <c r="D352" s="78">
        <v>8218906621</v>
      </c>
      <c r="E352" s="78">
        <v>0</v>
      </c>
      <c r="F352" s="78">
        <v>447165754</v>
      </c>
      <c r="G352" s="78">
        <v>36536400</v>
      </c>
      <c r="H352" s="78">
        <v>230035500</v>
      </c>
      <c r="I352" s="78">
        <v>8932644275</v>
      </c>
      <c r="J352" s="79">
        <v>92.0098</v>
      </c>
      <c r="K352" s="79">
        <v>7.9902</v>
      </c>
    </row>
    <row r="353" ht="15" customHeight="1">
      <c r="A353" t="s" s="99">
        <v>767</v>
      </c>
      <c r="B353" t="s" s="75">
        <v>768</v>
      </c>
      <c r="C353" t="s" s="99">
        <v>416</v>
      </c>
      <c r="D353" s="78">
        <v>77040700</v>
      </c>
      <c r="E353" s="78">
        <v>0</v>
      </c>
      <c r="F353" s="78">
        <v>73698700</v>
      </c>
      <c r="G353" s="78">
        <v>521397700</v>
      </c>
      <c r="H353" s="78">
        <v>0</v>
      </c>
      <c r="I353" s="78">
        <v>672137100</v>
      </c>
      <c r="J353" s="79">
        <v>11.4621</v>
      </c>
      <c r="K353" s="79">
        <v>88.53789999999999</v>
      </c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354"/>
  <sheetViews>
    <sheetView workbookViewId="0" showGridLines="0" defaultGridColor="1"/>
  </sheetViews>
  <sheetFormatPr defaultColWidth="16.3333" defaultRowHeight="13.45" customHeight="1" outlineLevelRow="0" outlineLevelCol="0"/>
  <cols>
    <col min="1" max="9" width="16.3516" style="100" customWidth="1"/>
    <col min="10" max="16384" width="16.3516" style="100" customWidth="1"/>
  </cols>
  <sheetData>
    <row r="1" ht="19" customHeight="1">
      <c r="A1" t="s" s="28">
        <v>769</v>
      </c>
      <c r="B1" s="30"/>
      <c r="C1" s="30"/>
      <c r="D1" s="30"/>
      <c r="E1" s="30"/>
      <c r="F1" s="30"/>
      <c r="G1" s="29"/>
      <c r="H1" s="29"/>
      <c r="I1" s="31"/>
    </row>
    <row r="2" ht="24.65" customHeight="1">
      <c r="A2" s="101"/>
      <c r="B2" t="s" s="102">
        <v>43</v>
      </c>
      <c r="C2" t="s" s="102">
        <v>44</v>
      </c>
      <c r="D2" t="s" s="102">
        <v>46</v>
      </c>
      <c r="E2" t="s" s="102">
        <v>47</v>
      </c>
      <c r="F2" t="s" s="102">
        <v>48</v>
      </c>
      <c r="G2" t="s" s="103">
        <v>770</v>
      </c>
      <c r="H2" s="5"/>
      <c r="I2" s="5"/>
    </row>
    <row r="3" ht="15" customHeight="1">
      <c r="A3" s="104"/>
      <c r="B3" t="s" s="105">
        <v>62</v>
      </c>
      <c r="C3" s="81">
        <v>14.21</v>
      </c>
      <c r="D3" s="81">
        <v>14.21</v>
      </c>
      <c r="E3" s="81">
        <v>14.21</v>
      </c>
      <c r="F3" s="81">
        <v>14.21</v>
      </c>
      <c r="G3" s="106"/>
      <c r="H3" s="10"/>
      <c r="I3" s="10"/>
    </row>
    <row r="4" ht="15" customHeight="1">
      <c r="A4" s="107"/>
      <c r="B4" t="s" s="105">
        <v>63</v>
      </c>
      <c r="C4" s="81">
        <v>17.56</v>
      </c>
      <c r="D4" s="81">
        <v>17.56</v>
      </c>
      <c r="E4" s="81">
        <v>17.56</v>
      </c>
      <c r="F4" s="81">
        <v>17.56</v>
      </c>
      <c r="G4" s="108"/>
      <c r="H4" s="14"/>
      <c r="I4" s="14"/>
    </row>
    <row r="5" ht="15" customHeight="1">
      <c r="A5" s="107"/>
      <c r="B5" t="s" s="105">
        <v>64</v>
      </c>
      <c r="C5" s="81">
        <v>12</v>
      </c>
      <c r="D5" s="81">
        <v>16.98</v>
      </c>
      <c r="E5" s="81">
        <v>16.98</v>
      </c>
      <c r="F5" s="81">
        <v>16.98</v>
      </c>
      <c r="G5" s="108"/>
      <c r="H5" s="14"/>
      <c r="I5" s="14"/>
    </row>
    <row r="6" ht="15" customHeight="1">
      <c r="A6" s="107"/>
      <c r="B6" t="s" s="105">
        <v>65</v>
      </c>
      <c r="C6" s="81">
        <v>18.55</v>
      </c>
      <c r="D6" s="81">
        <v>25.65</v>
      </c>
      <c r="E6" s="81">
        <v>25.65</v>
      </c>
      <c r="F6" s="81">
        <v>25.65</v>
      </c>
      <c r="G6" s="108"/>
      <c r="H6" s="14"/>
      <c r="I6" s="14"/>
    </row>
    <row r="7" ht="15" customHeight="1">
      <c r="A7" s="107"/>
      <c r="B7" t="s" s="105">
        <v>66</v>
      </c>
      <c r="C7" s="81">
        <v>15.78</v>
      </c>
      <c r="D7" s="81">
        <v>30.19</v>
      </c>
      <c r="E7" s="81">
        <v>30.19</v>
      </c>
      <c r="F7" s="81">
        <v>30.19</v>
      </c>
      <c r="G7" s="108"/>
      <c r="H7" s="14"/>
      <c r="I7" s="14"/>
    </row>
    <row r="8" ht="15" customHeight="1">
      <c r="A8" s="107"/>
      <c r="B8" t="s" s="105">
        <v>67</v>
      </c>
      <c r="C8" s="81">
        <v>5</v>
      </c>
      <c r="D8" s="81">
        <v>5</v>
      </c>
      <c r="E8" s="81">
        <v>5</v>
      </c>
      <c r="F8" s="81">
        <v>5</v>
      </c>
      <c r="G8" s="108"/>
      <c r="H8" s="14"/>
      <c r="I8" s="14"/>
    </row>
    <row r="9" ht="15" customHeight="1">
      <c r="A9" s="107"/>
      <c r="B9" t="s" s="105">
        <v>68</v>
      </c>
      <c r="C9" s="81">
        <v>16.34</v>
      </c>
      <c r="D9" s="81">
        <v>16.34</v>
      </c>
      <c r="E9" s="81">
        <v>16.34</v>
      </c>
      <c r="F9" s="81">
        <v>16.34</v>
      </c>
      <c r="G9" s="108"/>
      <c r="H9" s="14"/>
      <c r="I9" s="14"/>
    </row>
    <row r="10" ht="15" customHeight="1">
      <c r="A10" s="107"/>
      <c r="B10" t="s" s="105">
        <v>69</v>
      </c>
      <c r="C10" s="81">
        <v>20.1</v>
      </c>
      <c r="D10" s="81">
        <v>20.1</v>
      </c>
      <c r="E10" s="81">
        <v>20.1</v>
      </c>
      <c r="F10" s="81">
        <v>20.1</v>
      </c>
      <c r="G10" s="108"/>
      <c r="H10" s="14"/>
      <c r="I10" s="14"/>
    </row>
    <row r="11" ht="15" customHeight="1">
      <c r="A11" s="107"/>
      <c r="B11" t="s" s="105">
        <v>70</v>
      </c>
      <c r="C11" s="81">
        <v>13.66</v>
      </c>
      <c r="D11" s="81">
        <v>27.32</v>
      </c>
      <c r="E11" s="81">
        <v>27.32</v>
      </c>
      <c r="F11" s="81">
        <v>27.32</v>
      </c>
      <c r="G11" s="108"/>
      <c r="H11" s="14"/>
      <c r="I11" s="14"/>
    </row>
    <row r="12" ht="15" customHeight="1">
      <c r="A12" s="107"/>
      <c r="B12" t="s" s="105">
        <v>71</v>
      </c>
      <c r="C12" s="81">
        <v>11.21</v>
      </c>
      <c r="D12" s="81">
        <v>11.21</v>
      </c>
      <c r="E12" s="81">
        <v>11.21</v>
      </c>
      <c r="F12" s="81">
        <v>11.21</v>
      </c>
      <c r="G12" s="108"/>
      <c r="H12" s="14"/>
      <c r="I12" s="14"/>
    </row>
    <row r="13" ht="15" customHeight="1">
      <c r="A13" s="107"/>
      <c r="B13" t="s" s="105">
        <v>72</v>
      </c>
      <c r="C13" s="81">
        <v>16.55</v>
      </c>
      <c r="D13" s="81">
        <v>16.55</v>
      </c>
      <c r="E13" s="81">
        <v>16.55</v>
      </c>
      <c r="F13" s="81">
        <v>16.55</v>
      </c>
      <c r="G13" s="108"/>
      <c r="H13" s="14"/>
      <c r="I13" s="14"/>
    </row>
    <row r="14" ht="15" customHeight="1">
      <c r="A14" s="107"/>
      <c r="B14" t="s" s="105">
        <v>73</v>
      </c>
      <c r="C14" s="81">
        <v>16.42</v>
      </c>
      <c r="D14" s="81">
        <v>16.42</v>
      </c>
      <c r="E14" s="81">
        <v>16.42</v>
      </c>
      <c r="F14" s="81">
        <v>16.42</v>
      </c>
      <c r="G14" s="108"/>
      <c r="H14" s="14"/>
      <c r="I14" s="14"/>
    </row>
    <row r="15" ht="15" customHeight="1">
      <c r="A15" s="107"/>
      <c r="B15" t="s" s="105">
        <v>74</v>
      </c>
      <c r="C15" s="81">
        <v>17.61</v>
      </c>
      <c r="D15" s="81">
        <v>17.61</v>
      </c>
      <c r="E15" s="81">
        <v>17.61</v>
      </c>
      <c r="F15" s="81">
        <v>17.61</v>
      </c>
      <c r="G15" s="108"/>
      <c r="H15" s="14"/>
      <c r="I15" s="14"/>
    </row>
    <row r="16" ht="15" customHeight="1">
      <c r="A16" s="107"/>
      <c r="B16" t="s" s="105">
        <v>75</v>
      </c>
      <c r="C16" s="81">
        <v>13.77</v>
      </c>
      <c r="D16" s="81">
        <v>13.77</v>
      </c>
      <c r="E16" s="81">
        <v>13.77</v>
      </c>
      <c r="F16" s="81">
        <v>13.77</v>
      </c>
      <c r="G16" s="108"/>
      <c r="H16" s="14"/>
      <c r="I16" s="14"/>
    </row>
    <row r="17" ht="15" customHeight="1">
      <c r="A17" s="107"/>
      <c r="B17" t="s" s="105">
        <v>76</v>
      </c>
      <c r="C17" s="81">
        <v>14.04</v>
      </c>
      <c r="D17" s="81">
        <v>14.04</v>
      </c>
      <c r="E17" s="81">
        <v>14.04</v>
      </c>
      <c r="F17" s="81">
        <v>14.04</v>
      </c>
      <c r="G17" s="108"/>
      <c r="H17" s="14"/>
      <c r="I17" s="14"/>
    </row>
    <row r="18" ht="15" customHeight="1">
      <c r="A18" s="107"/>
      <c r="B18" t="s" s="105">
        <v>77</v>
      </c>
      <c r="C18" s="81">
        <v>13.69</v>
      </c>
      <c r="D18" s="81">
        <v>20.27</v>
      </c>
      <c r="E18" s="81">
        <v>20.27</v>
      </c>
      <c r="F18" s="81">
        <v>20.27</v>
      </c>
      <c r="G18" s="108"/>
      <c r="H18" s="14"/>
      <c r="I18" s="14"/>
    </row>
    <row r="19" ht="15" customHeight="1">
      <c r="A19" s="107"/>
      <c r="B19" t="s" s="105">
        <v>78</v>
      </c>
      <c r="C19" s="81">
        <v>15.88</v>
      </c>
      <c r="D19" s="81">
        <v>18.58</v>
      </c>
      <c r="E19" s="81">
        <v>18.58</v>
      </c>
      <c r="F19" s="81">
        <v>18.5</v>
      </c>
      <c r="G19" s="108"/>
      <c r="H19" s="14"/>
      <c r="I19" s="14"/>
    </row>
    <row r="20" ht="15" customHeight="1">
      <c r="A20" s="107"/>
      <c r="B20" t="s" s="105">
        <v>79</v>
      </c>
      <c r="C20" s="81">
        <v>13.62</v>
      </c>
      <c r="D20" s="81">
        <v>27</v>
      </c>
      <c r="E20" s="81">
        <v>27</v>
      </c>
      <c r="F20" s="81">
        <v>27</v>
      </c>
      <c r="G20" s="108"/>
      <c r="H20" s="14"/>
      <c r="I20" s="14"/>
    </row>
    <row r="21" ht="15" customHeight="1">
      <c r="A21" s="107"/>
      <c r="B21" t="s" s="105">
        <v>80</v>
      </c>
      <c r="C21" s="81">
        <v>12.42</v>
      </c>
      <c r="D21" s="81">
        <v>27.45</v>
      </c>
      <c r="E21" s="81">
        <v>27.45</v>
      </c>
      <c r="F21" s="81">
        <v>27.45</v>
      </c>
      <c r="G21" s="108"/>
      <c r="H21" s="14"/>
      <c r="I21" s="14"/>
    </row>
    <row r="22" ht="15" customHeight="1">
      <c r="A22" s="107"/>
      <c r="B22" t="s" s="105">
        <v>81</v>
      </c>
      <c r="C22" s="81">
        <v>7.07</v>
      </c>
      <c r="D22" s="81">
        <v>6.43</v>
      </c>
      <c r="E22" s="81">
        <v>6.43</v>
      </c>
      <c r="F22" s="81">
        <v>6.43</v>
      </c>
      <c r="G22" s="108"/>
      <c r="H22" s="14"/>
      <c r="I22" s="14"/>
    </row>
    <row r="23" ht="15" customHeight="1">
      <c r="A23" s="107"/>
      <c r="B23" t="s" s="105">
        <v>82</v>
      </c>
      <c r="C23" s="81">
        <v>15.86</v>
      </c>
      <c r="D23" s="81">
        <v>15.86</v>
      </c>
      <c r="E23" s="81">
        <v>15.86</v>
      </c>
      <c r="F23" s="81">
        <v>15.86</v>
      </c>
      <c r="G23" s="108"/>
      <c r="H23" s="14"/>
      <c r="I23" s="14"/>
    </row>
    <row r="24" ht="15" customHeight="1">
      <c r="A24" s="107"/>
      <c r="B24" t="s" s="105">
        <v>83</v>
      </c>
      <c r="C24" s="81">
        <v>10.76</v>
      </c>
      <c r="D24" s="81">
        <v>10.76</v>
      </c>
      <c r="E24" s="81">
        <v>10.76</v>
      </c>
      <c r="F24" s="81">
        <v>10.76</v>
      </c>
      <c r="G24" s="108"/>
      <c r="H24" s="14"/>
      <c r="I24" s="14"/>
    </row>
    <row r="25" ht="15" customHeight="1">
      <c r="A25" s="107"/>
      <c r="B25" t="s" s="105">
        <v>84</v>
      </c>
      <c r="C25" s="81">
        <v>12.48</v>
      </c>
      <c r="D25" s="81">
        <v>28.16</v>
      </c>
      <c r="E25" s="81">
        <v>28.16</v>
      </c>
      <c r="F25" s="81">
        <v>28.16</v>
      </c>
      <c r="G25" s="108"/>
      <c r="H25" s="14"/>
      <c r="I25" s="14"/>
    </row>
    <row r="26" ht="15" customHeight="1">
      <c r="A26" s="107"/>
      <c r="B26" t="s" s="105">
        <v>85</v>
      </c>
      <c r="C26" s="81">
        <v>16.32</v>
      </c>
      <c r="D26" s="81">
        <v>16.32</v>
      </c>
      <c r="E26" s="81">
        <v>16.32</v>
      </c>
      <c r="F26" s="81">
        <v>16.32</v>
      </c>
      <c r="G26" s="108"/>
      <c r="H26" s="14"/>
      <c r="I26" s="14"/>
    </row>
    <row r="27" ht="15" customHeight="1">
      <c r="A27" s="107"/>
      <c r="B27" t="s" s="105">
        <v>86</v>
      </c>
      <c r="C27" s="81">
        <v>13.05</v>
      </c>
      <c r="D27" s="81">
        <v>18.57</v>
      </c>
      <c r="E27" s="81">
        <v>18.57</v>
      </c>
      <c r="F27" s="81">
        <v>18.48</v>
      </c>
      <c r="G27" s="108"/>
      <c r="H27" s="14"/>
      <c r="I27" s="14"/>
    </row>
    <row r="28" ht="15" customHeight="1">
      <c r="A28" s="107"/>
      <c r="B28" t="s" s="105">
        <v>87</v>
      </c>
      <c r="C28" s="81">
        <v>11.24</v>
      </c>
      <c r="D28" s="81">
        <v>11.24</v>
      </c>
      <c r="E28" s="81">
        <v>11.24</v>
      </c>
      <c r="F28" s="81">
        <v>11.24</v>
      </c>
      <c r="G28" s="108"/>
      <c r="H28" s="14"/>
      <c r="I28" s="14"/>
    </row>
    <row r="29" ht="15" customHeight="1">
      <c r="A29" s="107"/>
      <c r="B29" t="s" s="105">
        <v>88</v>
      </c>
      <c r="C29" s="81">
        <v>13.22</v>
      </c>
      <c r="D29" s="81">
        <v>13.22</v>
      </c>
      <c r="E29" s="81">
        <v>13.22</v>
      </c>
      <c r="F29" s="81">
        <v>13.22</v>
      </c>
      <c r="G29" s="108"/>
      <c r="H29" s="14"/>
      <c r="I29" s="14"/>
    </row>
    <row r="30" ht="15" customHeight="1">
      <c r="A30" s="107"/>
      <c r="B30" t="s" s="105">
        <v>89</v>
      </c>
      <c r="C30" s="81">
        <v>13.84</v>
      </c>
      <c r="D30" s="81">
        <v>23.49</v>
      </c>
      <c r="E30" s="81">
        <v>23.49</v>
      </c>
      <c r="F30" s="81">
        <v>23.34</v>
      </c>
      <c r="G30" s="108"/>
      <c r="H30" s="14"/>
      <c r="I30" s="14"/>
    </row>
    <row r="31" ht="15" customHeight="1">
      <c r="A31" s="107"/>
      <c r="B31" t="s" s="105">
        <v>90</v>
      </c>
      <c r="C31" s="81">
        <v>15.99</v>
      </c>
      <c r="D31" s="81">
        <v>15.99</v>
      </c>
      <c r="E31" s="81">
        <v>15.99</v>
      </c>
      <c r="F31" s="81">
        <v>15.99</v>
      </c>
      <c r="G31" s="108"/>
      <c r="H31" s="14"/>
      <c r="I31" s="14"/>
    </row>
    <row r="32" ht="15" customHeight="1">
      <c r="A32" s="107"/>
      <c r="B32" t="s" s="105">
        <v>91</v>
      </c>
      <c r="C32" s="81">
        <v>11.26</v>
      </c>
      <c r="D32" s="81">
        <v>22.07</v>
      </c>
      <c r="E32" s="81">
        <v>22.07</v>
      </c>
      <c r="F32" s="81">
        <v>22.07</v>
      </c>
      <c r="G32" s="108"/>
      <c r="H32" s="14"/>
      <c r="I32" s="14"/>
    </row>
    <row r="33" ht="15" customHeight="1">
      <c r="A33" s="107"/>
      <c r="B33" t="s" s="105">
        <v>92</v>
      </c>
      <c r="C33" s="81">
        <v>11.87</v>
      </c>
      <c r="D33" s="81">
        <v>26.45</v>
      </c>
      <c r="E33" s="81">
        <v>26.45</v>
      </c>
      <c r="F33" s="81">
        <v>26.45</v>
      </c>
      <c r="G33" s="108"/>
      <c r="H33" s="14"/>
      <c r="I33" s="14"/>
    </row>
    <row r="34" ht="15" customHeight="1">
      <c r="A34" s="107"/>
      <c r="B34" t="s" s="105">
        <v>93</v>
      </c>
      <c r="C34" s="81">
        <v>16.18</v>
      </c>
      <c r="D34" s="81">
        <v>16.18</v>
      </c>
      <c r="E34" s="81">
        <v>16.18</v>
      </c>
      <c r="F34" s="81">
        <v>16.18</v>
      </c>
      <c r="G34" s="108"/>
      <c r="H34" s="14"/>
      <c r="I34" s="14"/>
    </row>
    <row r="35" ht="15" customHeight="1">
      <c r="A35" s="107"/>
      <c r="B35" t="s" s="105">
        <v>94</v>
      </c>
      <c r="C35" s="81">
        <v>13.66</v>
      </c>
      <c r="D35" s="81">
        <v>13.66</v>
      </c>
      <c r="E35" s="81">
        <v>13.66</v>
      </c>
      <c r="F35" s="81">
        <v>13.66</v>
      </c>
      <c r="G35" s="108"/>
      <c r="H35" s="14"/>
      <c r="I35" s="14"/>
    </row>
    <row r="36" ht="15" customHeight="1">
      <c r="A36" s="107"/>
      <c r="B36" t="s" s="105">
        <v>95</v>
      </c>
      <c r="C36" s="81">
        <v>17.5</v>
      </c>
      <c r="D36" s="81">
        <v>17.5</v>
      </c>
      <c r="E36" s="81">
        <v>17.5</v>
      </c>
      <c r="F36" s="81">
        <v>17.5</v>
      </c>
      <c r="G36" s="108"/>
      <c r="H36" s="14"/>
      <c r="I36" s="14"/>
    </row>
    <row r="37" ht="15" customHeight="1">
      <c r="A37" s="107"/>
      <c r="B37" t="s" s="105">
        <v>96</v>
      </c>
      <c r="C37" s="81">
        <v>10.74</v>
      </c>
      <c r="D37" s="81">
        <v>24.68</v>
      </c>
      <c r="E37" s="81">
        <v>24.68</v>
      </c>
      <c r="F37" s="81">
        <v>24.68</v>
      </c>
      <c r="G37" s="108"/>
      <c r="H37" s="14"/>
      <c r="I37" s="14"/>
    </row>
    <row r="38" ht="15" customHeight="1">
      <c r="A38" s="107"/>
      <c r="B38" t="s" s="105">
        <v>97</v>
      </c>
      <c r="C38" s="81">
        <v>8.81</v>
      </c>
      <c r="D38" s="81">
        <v>8.81</v>
      </c>
      <c r="E38" s="81">
        <v>8.81</v>
      </c>
      <c r="F38" s="81">
        <v>8.81</v>
      </c>
      <c r="G38" s="108"/>
      <c r="H38" s="14"/>
      <c r="I38" s="14"/>
    </row>
    <row r="39" ht="15" customHeight="1">
      <c r="A39" s="107"/>
      <c r="B39" t="s" s="105">
        <v>98</v>
      </c>
      <c r="C39" s="81">
        <v>15.52</v>
      </c>
      <c r="D39" s="81">
        <v>15.52</v>
      </c>
      <c r="E39" s="81">
        <v>15.52</v>
      </c>
      <c r="F39" s="81">
        <v>15.52</v>
      </c>
      <c r="G39" s="108"/>
      <c r="H39" s="14"/>
      <c r="I39" s="14"/>
    </row>
    <row r="40" ht="15" customHeight="1">
      <c r="A40" s="107"/>
      <c r="B40" t="s" s="105">
        <v>99</v>
      </c>
      <c r="C40" s="81">
        <v>13.84</v>
      </c>
      <c r="D40" s="81">
        <v>13.84</v>
      </c>
      <c r="E40" s="81">
        <v>13.84</v>
      </c>
      <c r="F40" s="81">
        <v>13.84</v>
      </c>
      <c r="G40" s="108"/>
      <c r="H40" s="14"/>
      <c r="I40" s="14"/>
    </row>
    <row r="41" ht="15" customHeight="1">
      <c r="A41" s="107"/>
      <c r="B41" t="s" s="105">
        <v>100</v>
      </c>
      <c r="C41" s="81">
        <v>14.4</v>
      </c>
      <c r="D41" s="81">
        <v>14.4</v>
      </c>
      <c r="E41" s="81">
        <v>14.4</v>
      </c>
      <c r="F41" s="81">
        <v>14.4</v>
      </c>
      <c r="G41" s="108"/>
      <c r="H41" s="14"/>
      <c r="I41" s="14"/>
    </row>
    <row r="42" ht="15" customHeight="1">
      <c r="A42" s="107"/>
      <c r="B42" t="s" s="105">
        <v>101</v>
      </c>
      <c r="C42" s="81">
        <v>9.76</v>
      </c>
      <c r="D42" s="81">
        <v>21.18</v>
      </c>
      <c r="E42" s="81">
        <v>21.18</v>
      </c>
      <c r="F42" s="81">
        <v>21.11</v>
      </c>
      <c r="G42" s="108"/>
      <c r="H42" s="14"/>
      <c r="I42" s="14"/>
    </row>
    <row r="43" ht="15" customHeight="1">
      <c r="A43" s="107"/>
      <c r="B43" t="s" s="105">
        <v>102</v>
      </c>
      <c r="C43" s="81">
        <v>6.99</v>
      </c>
      <c r="D43" s="81">
        <v>6.99</v>
      </c>
      <c r="E43" s="81">
        <v>6.99</v>
      </c>
      <c r="F43" s="81">
        <v>6.99</v>
      </c>
      <c r="G43" s="108"/>
      <c r="H43" s="14"/>
      <c r="I43" s="14"/>
    </row>
    <row r="44" ht="15" customHeight="1">
      <c r="A44" s="107"/>
      <c r="B44" t="s" s="105">
        <v>103</v>
      </c>
      <c r="C44" s="81">
        <v>12.84</v>
      </c>
      <c r="D44" s="81">
        <v>12.84</v>
      </c>
      <c r="E44" s="81">
        <v>12.84</v>
      </c>
      <c r="F44" s="81">
        <v>12.84</v>
      </c>
      <c r="G44" s="108"/>
      <c r="H44" s="14"/>
      <c r="I44" s="14"/>
    </row>
    <row r="45" ht="15" customHeight="1">
      <c r="A45" s="107"/>
      <c r="B45" t="s" s="105">
        <v>104</v>
      </c>
      <c r="C45" s="81">
        <v>15.21</v>
      </c>
      <c r="D45" s="81">
        <v>15.21</v>
      </c>
      <c r="E45" s="81">
        <v>15.21</v>
      </c>
      <c r="F45" s="81">
        <v>15.21</v>
      </c>
      <c r="G45" s="108"/>
      <c r="H45" s="14"/>
      <c r="I45" s="14"/>
    </row>
    <row r="46" ht="15" customHeight="1">
      <c r="A46" s="107"/>
      <c r="B46" t="s" s="105">
        <v>105</v>
      </c>
      <c r="C46" s="81">
        <v>12.98</v>
      </c>
      <c r="D46" s="81">
        <v>26.02</v>
      </c>
      <c r="E46" s="81">
        <v>26.02</v>
      </c>
      <c r="F46" s="81">
        <v>26.02</v>
      </c>
      <c r="G46" s="108"/>
      <c r="H46" s="14"/>
      <c r="I46" s="14"/>
    </row>
    <row r="47" ht="15" customHeight="1">
      <c r="A47" s="107"/>
      <c r="B47" t="s" s="105">
        <v>106</v>
      </c>
      <c r="C47" s="81">
        <v>15.98</v>
      </c>
      <c r="D47" s="81">
        <v>15.98</v>
      </c>
      <c r="E47" s="81">
        <v>15.98</v>
      </c>
      <c r="F47" s="81">
        <v>15.98</v>
      </c>
      <c r="G47" s="108"/>
      <c r="H47" s="14"/>
      <c r="I47" s="14"/>
    </row>
    <row r="48" ht="15" customHeight="1">
      <c r="A48" s="107"/>
      <c r="B48" t="s" s="105">
        <v>107</v>
      </c>
      <c r="C48" s="81">
        <v>9.970000000000001</v>
      </c>
      <c r="D48" s="81">
        <v>16.7</v>
      </c>
      <c r="E48" s="81">
        <v>16.7</v>
      </c>
      <c r="F48" s="81">
        <v>16.7</v>
      </c>
      <c r="G48" s="108"/>
      <c r="H48" s="14"/>
      <c r="I48" s="14"/>
    </row>
    <row r="49" ht="15" customHeight="1">
      <c r="A49" s="107"/>
      <c r="B49" t="s" s="105">
        <v>108</v>
      </c>
      <c r="C49" s="81">
        <v>16.94</v>
      </c>
      <c r="D49" s="81">
        <v>16.94</v>
      </c>
      <c r="E49" s="81">
        <v>16.94</v>
      </c>
      <c r="F49" s="81">
        <v>16.94</v>
      </c>
      <c r="G49" s="108"/>
      <c r="H49" s="14"/>
      <c r="I49" s="14"/>
    </row>
    <row r="50" ht="15" customHeight="1">
      <c r="A50" s="107"/>
      <c r="B50" t="s" s="105">
        <v>109</v>
      </c>
      <c r="C50" s="81">
        <v>9.4</v>
      </c>
      <c r="D50" s="81">
        <v>26.15</v>
      </c>
      <c r="E50" s="81">
        <v>26.15</v>
      </c>
      <c r="F50" s="81">
        <v>26.15</v>
      </c>
      <c r="G50" s="108"/>
      <c r="H50" s="14"/>
      <c r="I50" s="14"/>
    </row>
    <row r="51" ht="15" customHeight="1">
      <c r="A51" s="107"/>
      <c r="B51" t="s" s="105">
        <v>110</v>
      </c>
      <c r="C51" s="81">
        <v>5.86</v>
      </c>
      <c r="D51" s="81">
        <v>10.38</v>
      </c>
      <c r="E51" s="81">
        <v>10.38</v>
      </c>
      <c r="F51" s="81">
        <v>10.38</v>
      </c>
      <c r="G51" s="108"/>
      <c r="H51" s="14"/>
      <c r="I51" s="14"/>
    </row>
    <row r="52" ht="15" customHeight="1">
      <c r="A52" s="107"/>
      <c r="B52" t="s" s="105">
        <v>111</v>
      </c>
      <c r="C52" s="81">
        <v>10.57</v>
      </c>
      <c r="D52" s="81">
        <v>21.57</v>
      </c>
      <c r="E52" s="81">
        <v>21.57</v>
      </c>
      <c r="F52" s="81">
        <v>21.57</v>
      </c>
      <c r="G52" s="108"/>
      <c r="H52" s="14"/>
      <c r="I52" s="14"/>
    </row>
    <row r="53" ht="15" customHeight="1">
      <c r="A53" s="107"/>
      <c r="B53" t="s" s="105">
        <v>112</v>
      </c>
      <c r="C53" s="81">
        <v>14.15</v>
      </c>
      <c r="D53" s="81">
        <v>14.15</v>
      </c>
      <c r="E53" s="81">
        <v>14.15</v>
      </c>
      <c r="F53" s="81">
        <v>14.15</v>
      </c>
      <c r="G53" s="108"/>
      <c r="H53" s="14"/>
      <c r="I53" s="14"/>
    </row>
    <row r="54" ht="15" customHeight="1">
      <c r="A54" s="107"/>
      <c r="B54" t="s" s="105">
        <v>113</v>
      </c>
      <c r="C54" s="81">
        <v>14.59</v>
      </c>
      <c r="D54" s="81">
        <v>22.98</v>
      </c>
      <c r="E54" s="81">
        <v>22.98</v>
      </c>
      <c r="F54" s="81">
        <v>22.98</v>
      </c>
      <c r="G54" s="108"/>
      <c r="H54" s="14"/>
      <c r="I54" s="14"/>
    </row>
    <row r="55" ht="15" customHeight="1">
      <c r="A55" s="107"/>
      <c r="B55" t="s" s="105">
        <v>114</v>
      </c>
      <c r="C55" s="81">
        <v>20.63</v>
      </c>
      <c r="D55" s="81">
        <v>20.63</v>
      </c>
      <c r="E55" s="81">
        <v>20.63</v>
      </c>
      <c r="F55" s="81">
        <v>20.63</v>
      </c>
      <c r="G55" s="108"/>
      <c r="H55" s="14"/>
      <c r="I55" s="14"/>
    </row>
    <row r="56" ht="15" customHeight="1">
      <c r="A56" s="107"/>
      <c r="B56" t="s" s="105">
        <v>115</v>
      </c>
      <c r="C56" s="81">
        <v>12.17</v>
      </c>
      <c r="D56" s="81">
        <v>12.17</v>
      </c>
      <c r="E56" s="81">
        <v>12.17</v>
      </c>
      <c r="F56" s="81">
        <v>12.17</v>
      </c>
      <c r="G56" s="108"/>
      <c r="H56" s="14"/>
      <c r="I56" s="14"/>
    </row>
    <row r="57" ht="15" customHeight="1">
      <c r="A57" s="107"/>
      <c r="B57" t="s" s="105">
        <v>116</v>
      </c>
      <c r="C57" s="81">
        <v>3.88</v>
      </c>
      <c r="D57" s="81">
        <v>3.88</v>
      </c>
      <c r="E57" s="81">
        <v>3.88</v>
      </c>
      <c r="F57" s="81">
        <v>3.88</v>
      </c>
      <c r="G57" s="108"/>
      <c r="H57" s="14"/>
      <c r="I57" s="14"/>
    </row>
    <row r="58" ht="15" customHeight="1">
      <c r="A58" s="107"/>
      <c r="B58" t="s" s="105">
        <v>117</v>
      </c>
      <c r="C58" s="81">
        <v>14.37</v>
      </c>
      <c r="D58" s="81">
        <v>18.17</v>
      </c>
      <c r="E58" s="81">
        <v>18.17</v>
      </c>
      <c r="F58" s="81">
        <v>17.98</v>
      </c>
      <c r="G58" s="108"/>
      <c r="H58" s="14"/>
      <c r="I58" s="14"/>
    </row>
    <row r="59" ht="15" customHeight="1">
      <c r="A59" s="107"/>
      <c r="B59" t="s" s="105">
        <v>118</v>
      </c>
      <c r="C59" s="81">
        <v>12.38</v>
      </c>
      <c r="D59" s="81">
        <v>24.88</v>
      </c>
      <c r="E59" s="81">
        <v>24.88</v>
      </c>
      <c r="F59" s="81">
        <v>24.88</v>
      </c>
      <c r="G59" s="108"/>
      <c r="H59" s="14"/>
      <c r="I59" s="14"/>
    </row>
    <row r="60" ht="15" customHeight="1">
      <c r="A60" s="107"/>
      <c r="B60" t="s" s="105">
        <v>119</v>
      </c>
      <c r="C60" s="81">
        <v>11.97</v>
      </c>
      <c r="D60" s="81">
        <v>11.97</v>
      </c>
      <c r="E60" s="81">
        <v>11.97</v>
      </c>
      <c r="F60" s="81">
        <v>11.97</v>
      </c>
      <c r="G60" s="108"/>
      <c r="H60" s="14"/>
      <c r="I60" s="14"/>
    </row>
    <row r="61" ht="15" customHeight="1">
      <c r="A61" s="107"/>
      <c r="B61" t="s" s="105">
        <v>120</v>
      </c>
      <c r="C61" s="81">
        <v>17.83</v>
      </c>
      <c r="D61" s="81">
        <v>17.83</v>
      </c>
      <c r="E61" s="81">
        <v>17.83</v>
      </c>
      <c r="F61" s="81">
        <v>17.83</v>
      </c>
      <c r="G61" s="108"/>
      <c r="H61" s="14"/>
      <c r="I61" s="14"/>
    </row>
    <row r="62" ht="15" customHeight="1">
      <c r="A62" s="107"/>
      <c r="B62" t="s" s="105">
        <v>121</v>
      </c>
      <c r="C62" s="81">
        <v>15.92</v>
      </c>
      <c r="D62" s="81">
        <v>15.92</v>
      </c>
      <c r="E62" s="81">
        <v>15.92</v>
      </c>
      <c r="F62" s="81">
        <v>15.92</v>
      </c>
      <c r="G62" s="108"/>
      <c r="H62" s="14"/>
      <c r="I62" s="14"/>
    </row>
    <row r="63" ht="15" customHeight="1">
      <c r="A63" s="107"/>
      <c r="B63" t="s" s="105">
        <v>122</v>
      </c>
      <c r="C63" s="81">
        <v>15.15</v>
      </c>
      <c r="D63" s="81">
        <v>32.83</v>
      </c>
      <c r="E63" s="81">
        <v>32.83</v>
      </c>
      <c r="F63" s="81">
        <v>32.83</v>
      </c>
      <c r="G63" s="108"/>
      <c r="H63" s="14"/>
      <c r="I63" s="14"/>
    </row>
    <row r="64" ht="15" customHeight="1">
      <c r="A64" s="107"/>
      <c r="B64" t="s" s="105">
        <v>123</v>
      </c>
      <c r="C64" s="81">
        <v>2.63</v>
      </c>
      <c r="D64" s="81">
        <v>2.63</v>
      </c>
      <c r="E64" s="81">
        <v>2.63</v>
      </c>
      <c r="F64" s="81">
        <v>2.63</v>
      </c>
      <c r="G64" s="108"/>
      <c r="H64" s="14"/>
      <c r="I64" s="14"/>
    </row>
    <row r="65" ht="15" customHeight="1">
      <c r="A65" s="107"/>
      <c r="B65" t="s" s="105">
        <v>124</v>
      </c>
      <c r="C65" s="81">
        <v>15.46</v>
      </c>
      <c r="D65" s="81">
        <v>15.46</v>
      </c>
      <c r="E65" s="81">
        <v>15.46</v>
      </c>
      <c r="F65" s="81">
        <v>15.46</v>
      </c>
      <c r="G65" s="108"/>
      <c r="H65" s="14"/>
      <c r="I65" s="14"/>
    </row>
    <row r="66" ht="15" customHeight="1">
      <c r="A66" s="107"/>
      <c r="B66" t="s" s="105">
        <v>125</v>
      </c>
      <c r="C66" s="81">
        <v>13.37</v>
      </c>
      <c r="D66" s="81">
        <v>22.42</v>
      </c>
      <c r="E66" s="81">
        <v>22.42</v>
      </c>
      <c r="F66" s="81">
        <v>22.42</v>
      </c>
      <c r="G66" s="108"/>
      <c r="H66" s="14"/>
      <c r="I66" s="14"/>
    </row>
    <row r="67" ht="15" customHeight="1">
      <c r="A67" s="107"/>
      <c r="B67" t="s" s="105">
        <v>126</v>
      </c>
      <c r="C67" s="81">
        <v>11.8</v>
      </c>
      <c r="D67" s="81">
        <v>11.8</v>
      </c>
      <c r="E67" s="81">
        <v>11.8</v>
      </c>
      <c r="F67" s="81">
        <v>11.8</v>
      </c>
      <c r="G67" s="108"/>
      <c r="H67" s="14"/>
      <c r="I67" s="14"/>
    </row>
    <row r="68" ht="15" customHeight="1">
      <c r="A68" s="107"/>
      <c r="B68" t="s" s="105">
        <v>127</v>
      </c>
      <c r="C68" s="81">
        <v>19.63</v>
      </c>
      <c r="D68" s="81">
        <v>19.63</v>
      </c>
      <c r="E68" s="81">
        <v>19.63</v>
      </c>
      <c r="F68" s="81">
        <v>19.63</v>
      </c>
      <c r="G68" s="108"/>
      <c r="H68" s="14"/>
      <c r="I68" s="14"/>
    </row>
    <row r="69" ht="15" customHeight="1">
      <c r="A69" s="107"/>
      <c r="B69" t="s" s="105">
        <v>128</v>
      </c>
      <c r="C69" s="81">
        <v>12.96</v>
      </c>
      <c r="D69" s="81">
        <v>12.96</v>
      </c>
      <c r="E69" s="81">
        <v>12.96</v>
      </c>
      <c r="F69" s="81">
        <v>12.96</v>
      </c>
      <c r="G69" s="108"/>
      <c r="H69" s="14"/>
      <c r="I69" s="14"/>
    </row>
    <row r="70" ht="15" customHeight="1">
      <c r="A70" s="107"/>
      <c r="B70" t="s" s="105">
        <v>129</v>
      </c>
      <c r="C70" s="81">
        <v>17.15</v>
      </c>
      <c r="D70" s="81">
        <v>17.15</v>
      </c>
      <c r="E70" s="81">
        <v>17.15</v>
      </c>
      <c r="F70" s="81">
        <v>17.15</v>
      </c>
      <c r="G70" s="108"/>
      <c r="H70" s="14"/>
      <c r="I70" s="14"/>
    </row>
    <row r="71" ht="15" customHeight="1">
      <c r="A71" s="107"/>
      <c r="B71" t="s" s="105">
        <v>130</v>
      </c>
      <c r="C71" s="81">
        <v>14.06</v>
      </c>
      <c r="D71" s="81">
        <v>14.06</v>
      </c>
      <c r="E71" s="81">
        <v>14.06</v>
      </c>
      <c r="F71" s="81">
        <v>14.06</v>
      </c>
      <c r="G71" s="108"/>
      <c r="H71" s="14"/>
      <c r="I71" s="14"/>
    </row>
    <row r="72" ht="15" customHeight="1">
      <c r="A72" s="107"/>
      <c r="B72" t="s" s="105">
        <v>131</v>
      </c>
      <c r="C72" s="81">
        <v>18.37</v>
      </c>
      <c r="D72" s="81">
        <v>18.37</v>
      </c>
      <c r="E72" s="81">
        <v>18.37</v>
      </c>
      <c r="F72" s="81">
        <v>18.37</v>
      </c>
      <c r="G72" s="108"/>
      <c r="H72" s="14"/>
      <c r="I72" s="14"/>
    </row>
    <row r="73" ht="15" customHeight="1">
      <c r="A73" s="107"/>
      <c r="B73" t="s" s="105">
        <v>132</v>
      </c>
      <c r="C73" s="81">
        <v>11.75</v>
      </c>
      <c r="D73" s="81">
        <v>19.98</v>
      </c>
      <c r="E73" s="81">
        <v>19.98</v>
      </c>
      <c r="F73" s="81">
        <v>19.98</v>
      </c>
      <c r="G73" s="108"/>
      <c r="H73" s="14"/>
      <c r="I73" s="14"/>
    </row>
    <row r="74" ht="15" customHeight="1">
      <c r="A74" s="107"/>
      <c r="B74" t="s" s="105">
        <v>133</v>
      </c>
      <c r="C74" s="81">
        <v>8.779999999999999</v>
      </c>
      <c r="D74" s="81">
        <v>17.62</v>
      </c>
      <c r="E74" s="81">
        <v>17.62</v>
      </c>
      <c r="F74" s="81">
        <v>17.55</v>
      </c>
      <c r="G74" s="108"/>
      <c r="H74" s="14"/>
      <c r="I74" s="14"/>
    </row>
    <row r="75" ht="15" customHeight="1">
      <c r="A75" s="107"/>
      <c r="B75" t="s" s="105">
        <v>134</v>
      </c>
      <c r="C75" s="81">
        <v>12.84</v>
      </c>
      <c r="D75" s="81">
        <v>26.55</v>
      </c>
      <c r="E75" s="81">
        <v>26.55</v>
      </c>
      <c r="F75" s="81">
        <v>26.55</v>
      </c>
      <c r="G75" s="108"/>
      <c r="H75" s="14"/>
      <c r="I75" s="14"/>
    </row>
    <row r="76" ht="15" customHeight="1">
      <c r="A76" s="107"/>
      <c r="B76" t="s" s="105">
        <v>135</v>
      </c>
      <c r="C76" s="81">
        <v>14.97</v>
      </c>
      <c r="D76" s="81">
        <v>14.97</v>
      </c>
      <c r="E76" s="81">
        <v>14.97</v>
      </c>
      <c r="F76" s="81">
        <v>14.97</v>
      </c>
      <c r="G76" s="108"/>
      <c r="H76" s="14"/>
      <c r="I76" s="14"/>
    </row>
    <row r="77" ht="15" customHeight="1">
      <c r="A77" s="107"/>
      <c r="B77" t="s" s="105">
        <v>136</v>
      </c>
      <c r="C77" s="81">
        <v>4.67</v>
      </c>
      <c r="D77" s="81">
        <v>4.67</v>
      </c>
      <c r="E77" s="81">
        <v>4.67</v>
      </c>
      <c r="F77" s="81">
        <v>4.67</v>
      </c>
      <c r="G77" s="108"/>
      <c r="H77" s="14"/>
      <c r="I77" s="14"/>
    </row>
    <row r="78" ht="15" customHeight="1">
      <c r="A78" s="107"/>
      <c r="B78" t="s" s="105">
        <v>137</v>
      </c>
      <c r="C78" s="81">
        <v>13.94</v>
      </c>
      <c r="D78" s="81">
        <v>25.64</v>
      </c>
      <c r="E78" s="81">
        <v>25.64</v>
      </c>
      <c r="F78" s="81">
        <v>25.64</v>
      </c>
      <c r="G78" s="108"/>
      <c r="H78" s="14"/>
      <c r="I78" s="14"/>
    </row>
    <row r="79" ht="15" customHeight="1">
      <c r="A79" s="107"/>
      <c r="B79" t="s" s="105">
        <v>138</v>
      </c>
      <c r="C79" s="81">
        <v>14.36</v>
      </c>
      <c r="D79" s="81">
        <v>14.36</v>
      </c>
      <c r="E79" s="81">
        <v>14.36</v>
      </c>
      <c r="F79" s="81">
        <v>14.36</v>
      </c>
      <c r="G79" s="108"/>
      <c r="H79" s="14"/>
      <c r="I79" s="14"/>
    </row>
    <row r="80" ht="15" customHeight="1">
      <c r="A80" s="107"/>
      <c r="B80" t="s" s="105">
        <v>139</v>
      </c>
      <c r="C80" s="81">
        <v>12.19</v>
      </c>
      <c r="D80" s="81">
        <v>12.19</v>
      </c>
      <c r="E80" s="81">
        <v>12.19</v>
      </c>
      <c r="F80" s="81">
        <v>12.19</v>
      </c>
      <c r="G80" s="108"/>
      <c r="H80" s="14"/>
      <c r="I80" s="14"/>
    </row>
    <row r="81" ht="15" customHeight="1">
      <c r="A81" s="107"/>
      <c r="B81" t="s" s="105">
        <v>140</v>
      </c>
      <c r="C81" s="81">
        <v>11.58</v>
      </c>
      <c r="D81" s="81">
        <v>11.58</v>
      </c>
      <c r="E81" s="81">
        <v>11.58</v>
      </c>
      <c r="F81" s="81">
        <v>11.58</v>
      </c>
      <c r="G81" s="108"/>
      <c r="H81" s="14"/>
      <c r="I81" s="14"/>
    </row>
    <row r="82" ht="15" customHeight="1">
      <c r="A82" s="107"/>
      <c r="B82" t="s" s="105">
        <v>141</v>
      </c>
      <c r="C82" s="81">
        <v>10.16</v>
      </c>
      <c r="D82" s="81">
        <v>10.16</v>
      </c>
      <c r="E82" s="81">
        <v>10.16</v>
      </c>
      <c r="F82" s="81">
        <v>10.16</v>
      </c>
      <c r="G82" s="108"/>
      <c r="H82" s="14"/>
      <c r="I82" s="14"/>
    </row>
    <row r="83" ht="15" customHeight="1">
      <c r="A83" s="107"/>
      <c r="B83" t="s" s="105">
        <v>142</v>
      </c>
      <c r="C83" s="81">
        <v>14.97</v>
      </c>
      <c r="D83" s="81">
        <v>14.97</v>
      </c>
      <c r="E83" s="81">
        <v>14.97</v>
      </c>
      <c r="F83" s="81">
        <v>14.97</v>
      </c>
      <c r="G83" s="108"/>
      <c r="H83" s="14"/>
      <c r="I83" s="14"/>
    </row>
    <row r="84" ht="15" customHeight="1">
      <c r="A84" s="107"/>
      <c r="B84" t="s" s="105">
        <v>143</v>
      </c>
      <c r="C84" s="81">
        <v>10.69</v>
      </c>
      <c r="D84" s="81">
        <v>10.69</v>
      </c>
      <c r="E84" s="81">
        <v>10.69</v>
      </c>
      <c r="F84" s="81">
        <v>10.69</v>
      </c>
      <c r="G84" s="108"/>
      <c r="H84" s="14"/>
      <c r="I84" s="14"/>
    </row>
    <row r="85" ht="15" customHeight="1">
      <c r="A85" s="107"/>
      <c r="B85" t="s" s="105">
        <v>144</v>
      </c>
      <c r="C85" s="81">
        <v>14.45</v>
      </c>
      <c r="D85" s="81">
        <v>14.45</v>
      </c>
      <c r="E85" s="81">
        <v>14.45</v>
      </c>
      <c r="F85" s="81">
        <v>14.45</v>
      </c>
      <c r="G85" s="108"/>
      <c r="H85" s="14"/>
      <c r="I85" s="14"/>
    </row>
    <row r="86" ht="15" customHeight="1">
      <c r="A86" s="107"/>
      <c r="B86" t="s" s="105">
        <v>145</v>
      </c>
      <c r="C86" s="81">
        <v>13.11</v>
      </c>
      <c r="D86" s="81">
        <v>13.11</v>
      </c>
      <c r="E86" s="81">
        <v>13.11</v>
      </c>
      <c r="F86" s="81">
        <v>13.11</v>
      </c>
      <c r="G86" s="108"/>
      <c r="H86" s="14"/>
      <c r="I86" s="14"/>
    </row>
    <row r="87" ht="15" customHeight="1">
      <c r="A87" s="107"/>
      <c r="B87" t="s" s="105">
        <v>146</v>
      </c>
      <c r="C87" s="81">
        <v>19.2</v>
      </c>
      <c r="D87" s="81">
        <v>19.2</v>
      </c>
      <c r="E87" s="81">
        <v>19.2</v>
      </c>
      <c r="F87" s="81">
        <v>19.2</v>
      </c>
      <c r="G87" s="108"/>
      <c r="H87" s="14"/>
      <c r="I87" s="14"/>
    </row>
    <row r="88" ht="15" customHeight="1">
      <c r="A88" s="107"/>
      <c r="B88" t="s" s="105">
        <v>147</v>
      </c>
      <c r="C88" s="81">
        <v>7.24</v>
      </c>
      <c r="D88" s="81">
        <v>7.24</v>
      </c>
      <c r="E88" s="81">
        <v>7.24</v>
      </c>
      <c r="F88" s="81">
        <v>7.24</v>
      </c>
      <c r="G88" s="108"/>
      <c r="H88" s="14"/>
      <c r="I88" s="14"/>
    </row>
    <row r="89" ht="15" customHeight="1">
      <c r="A89" s="107"/>
      <c r="B89" t="s" s="105">
        <v>148</v>
      </c>
      <c r="C89" s="81">
        <v>14.65</v>
      </c>
      <c r="D89" s="81">
        <v>14.65</v>
      </c>
      <c r="E89" s="81">
        <v>14.65</v>
      </c>
      <c r="F89" s="81">
        <v>14.65</v>
      </c>
      <c r="G89" s="108"/>
      <c r="H89" s="14"/>
      <c r="I89" s="14"/>
    </row>
    <row r="90" ht="15" customHeight="1">
      <c r="A90" s="107"/>
      <c r="B90" t="s" s="105">
        <v>149</v>
      </c>
      <c r="C90" s="81">
        <v>14.59</v>
      </c>
      <c r="D90" s="81">
        <v>16.24</v>
      </c>
      <c r="E90" s="81">
        <v>16.24</v>
      </c>
      <c r="F90" s="81">
        <v>16.24</v>
      </c>
      <c r="G90" s="108"/>
      <c r="H90" s="14"/>
      <c r="I90" s="14"/>
    </row>
    <row r="91" ht="15" customHeight="1">
      <c r="A91" s="107"/>
      <c r="B91" t="s" s="105">
        <v>150</v>
      </c>
      <c r="C91" s="81">
        <v>2.52</v>
      </c>
      <c r="D91" s="81">
        <v>2.52</v>
      </c>
      <c r="E91" s="81">
        <v>2.52</v>
      </c>
      <c r="F91" s="81">
        <v>2.52</v>
      </c>
      <c r="G91" s="108"/>
      <c r="H91" s="14"/>
      <c r="I91" s="14"/>
    </row>
    <row r="92" ht="15" customHeight="1">
      <c r="A92" s="107"/>
      <c r="B92" t="s" s="105">
        <v>151</v>
      </c>
      <c r="C92" s="81">
        <v>7</v>
      </c>
      <c r="D92" s="81">
        <v>7</v>
      </c>
      <c r="E92" s="81">
        <v>7</v>
      </c>
      <c r="F92" s="81">
        <v>7</v>
      </c>
      <c r="G92" s="108"/>
      <c r="H92" s="14"/>
      <c r="I92" s="14"/>
    </row>
    <row r="93" ht="15" customHeight="1">
      <c r="A93" s="107"/>
      <c r="B93" t="s" s="105">
        <v>152</v>
      </c>
      <c r="C93" s="81">
        <v>8</v>
      </c>
      <c r="D93" s="81">
        <v>13.14</v>
      </c>
      <c r="E93" s="81">
        <v>13.14</v>
      </c>
      <c r="F93" s="81">
        <v>13.14</v>
      </c>
      <c r="G93" s="108"/>
      <c r="H93" s="14"/>
      <c r="I93" s="14"/>
    </row>
    <row r="94" ht="15" customHeight="1">
      <c r="A94" s="107"/>
      <c r="B94" t="s" s="105">
        <v>153</v>
      </c>
      <c r="C94" s="81">
        <v>13.88</v>
      </c>
      <c r="D94" s="81">
        <v>13.88</v>
      </c>
      <c r="E94" s="81">
        <v>13.88</v>
      </c>
      <c r="F94" s="81">
        <v>13.88</v>
      </c>
      <c r="G94" s="108"/>
      <c r="H94" s="14"/>
      <c r="I94" s="14"/>
    </row>
    <row r="95" ht="15" customHeight="1">
      <c r="A95" s="107"/>
      <c r="B95" t="s" s="105">
        <v>154</v>
      </c>
      <c r="C95" s="81">
        <v>11.78</v>
      </c>
      <c r="D95" s="81">
        <v>25.36</v>
      </c>
      <c r="E95" s="81">
        <v>25.36</v>
      </c>
      <c r="F95" s="81">
        <v>25.36</v>
      </c>
      <c r="G95" s="108"/>
      <c r="H95" s="14"/>
      <c r="I95" s="14"/>
    </row>
    <row r="96" ht="15" customHeight="1">
      <c r="A96" s="107"/>
      <c r="B96" t="s" s="105">
        <v>155</v>
      </c>
      <c r="C96" s="81">
        <v>9.949999999999999</v>
      </c>
      <c r="D96" s="81">
        <v>19.78</v>
      </c>
      <c r="E96" s="81">
        <v>19.78</v>
      </c>
      <c r="F96" s="81">
        <v>19.78</v>
      </c>
      <c r="G96" s="108"/>
      <c r="H96" s="14"/>
      <c r="I96" s="14"/>
    </row>
    <row r="97" ht="15" customHeight="1">
      <c r="A97" s="107"/>
      <c r="B97" t="s" s="105">
        <v>156</v>
      </c>
      <c r="C97" s="81">
        <v>12.27</v>
      </c>
      <c r="D97" s="81">
        <v>25.76</v>
      </c>
      <c r="E97" s="81">
        <v>25.76</v>
      </c>
      <c r="F97" s="81">
        <v>25.76</v>
      </c>
      <c r="G97" s="108"/>
      <c r="H97" s="14"/>
      <c r="I97" s="14"/>
    </row>
    <row r="98" ht="15" customHeight="1">
      <c r="A98" s="107"/>
      <c r="B98" t="s" s="105">
        <v>157</v>
      </c>
      <c r="C98" s="81">
        <v>6.92</v>
      </c>
      <c r="D98" s="81">
        <v>6.92</v>
      </c>
      <c r="E98" s="81">
        <v>6.92</v>
      </c>
      <c r="F98" s="81">
        <v>6.92</v>
      </c>
      <c r="G98" s="108"/>
      <c r="H98" s="14"/>
      <c r="I98" s="14"/>
    </row>
    <row r="99" ht="15" customHeight="1">
      <c r="A99" s="107"/>
      <c r="B99" t="s" s="105">
        <v>158</v>
      </c>
      <c r="C99" s="81">
        <v>16.02</v>
      </c>
      <c r="D99" s="81">
        <v>16.02</v>
      </c>
      <c r="E99" s="81">
        <v>16.02</v>
      </c>
      <c r="F99" s="81">
        <v>16.02</v>
      </c>
      <c r="G99" s="108"/>
      <c r="H99" s="14"/>
      <c r="I99" s="14"/>
    </row>
    <row r="100" ht="15" customHeight="1">
      <c r="A100" s="107"/>
      <c r="B100" t="s" s="105">
        <v>159</v>
      </c>
      <c r="C100" s="81">
        <v>8.460000000000001</v>
      </c>
      <c r="D100" s="81">
        <v>20.44</v>
      </c>
      <c r="E100" s="81">
        <v>20.44</v>
      </c>
      <c r="F100" s="81">
        <v>20.44</v>
      </c>
      <c r="G100" s="108"/>
      <c r="H100" s="14"/>
      <c r="I100" s="14"/>
    </row>
    <row r="101" ht="15" customHeight="1">
      <c r="A101" s="107"/>
      <c r="B101" t="s" s="105">
        <v>160</v>
      </c>
      <c r="C101" s="81">
        <v>14.21</v>
      </c>
      <c r="D101" s="81">
        <v>18.37</v>
      </c>
      <c r="E101" s="81">
        <v>18.37</v>
      </c>
      <c r="F101" s="81">
        <v>18.37</v>
      </c>
      <c r="G101" s="108"/>
      <c r="H101" s="14"/>
      <c r="I101" s="14"/>
    </row>
    <row r="102" ht="15" customHeight="1">
      <c r="A102" s="107"/>
      <c r="B102" t="s" s="105">
        <v>161</v>
      </c>
      <c r="C102" s="81">
        <v>13.09</v>
      </c>
      <c r="D102" s="81">
        <v>27.27</v>
      </c>
      <c r="E102" s="81">
        <v>27.27</v>
      </c>
      <c r="F102" s="81">
        <v>27.27</v>
      </c>
      <c r="G102" s="108"/>
      <c r="H102" s="14"/>
      <c r="I102" s="14"/>
    </row>
    <row r="103" ht="15" customHeight="1">
      <c r="A103" s="107"/>
      <c r="B103" t="s" s="105">
        <v>162</v>
      </c>
      <c r="C103" s="81">
        <v>12.58</v>
      </c>
      <c r="D103" s="81">
        <v>12.58</v>
      </c>
      <c r="E103" s="81">
        <v>12.58</v>
      </c>
      <c r="F103" s="81">
        <v>12.58</v>
      </c>
      <c r="G103" s="108"/>
      <c r="H103" s="14"/>
      <c r="I103" s="14"/>
    </row>
    <row r="104" ht="15" customHeight="1">
      <c r="A104" s="107"/>
      <c r="B104" t="s" s="105">
        <v>163</v>
      </c>
      <c r="C104" s="81">
        <v>10.71</v>
      </c>
      <c r="D104" s="81">
        <v>20.38</v>
      </c>
      <c r="E104" s="81">
        <v>20.38</v>
      </c>
      <c r="F104" s="81">
        <v>20.38</v>
      </c>
      <c r="G104" s="108"/>
      <c r="H104" s="14"/>
      <c r="I104" s="14"/>
    </row>
    <row r="105" ht="15" customHeight="1">
      <c r="A105" s="107"/>
      <c r="B105" t="s" s="105">
        <v>164</v>
      </c>
      <c r="C105" s="81">
        <v>16.13</v>
      </c>
      <c r="D105" s="81">
        <v>16.13</v>
      </c>
      <c r="E105" s="81">
        <v>16.13</v>
      </c>
      <c r="F105" s="81">
        <v>16.13</v>
      </c>
      <c r="G105" s="108"/>
      <c r="H105" s="14"/>
      <c r="I105" s="14"/>
    </row>
    <row r="106" ht="15" customHeight="1">
      <c r="A106" s="107"/>
      <c r="B106" t="s" s="105">
        <v>165</v>
      </c>
      <c r="C106" s="81">
        <v>6.1</v>
      </c>
      <c r="D106" s="81">
        <v>6.1</v>
      </c>
      <c r="E106" s="81">
        <v>6.1</v>
      </c>
      <c r="F106" s="81">
        <v>6.1</v>
      </c>
      <c r="G106" s="108"/>
      <c r="H106" s="14"/>
      <c r="I106" s="14"/>
    </row>
    <row r="107" ht="15" customHeight="1">
      <c r="A107" s="107"/>
      <c r="B107" t="s" s="105">
        <v>166</v>
      </c>
      <c r="C107" s="81">
        <v>12.98</v>
      </c>
      <c r="D107" s="81">
        <v>12.98</v>
      </c>
      <c r="E107" s="81">
        <v>12.98</v>
      </c>
      <c r="F107" s="81">
        <v>12.98</v>
      </c>
      <c r="G107" s="108"/>
      <c r="H107" s="14"/>
      <c r="I107" s="14"/>
    </row>
    <row r="108" ht="15" customHeight="1">
      <c r="A108" s="107"/>
      <c r="B108" t="s" s="105">
        <v>167</v>
      </c>
      <c r="C108" s="81">
        <v>16.91</v>
      </c>
      <c r="D108" s="81">
        <v>16.91</v>
      </c>
      <c r="E108" s="81">
        <v>16.91</v>
      </c>
      <c r="F108" s="81">
        <v>16.91</v>
      </c>
      <c r="G108" s="108"/>
      <c r="H108" s="14"/>
      <c r="I108" s="14"/>
    </row>
    <row r="109" ht="15" customHeight="1">
      <c r="A109" s="107"/>
      <c r="B109" t="s" s="105">
        <v>168</v>
      </c>
      <c r="C109" s="81">
        <v>10.59</v>
      </c>
      <c r="D109" s="81">
        <v>10.94</v>
      </c>
      <c r="E109" s="81">
        <v>10.94</v>
      </c>
      <c r="F109" s="81">
        <v>10.94</v>
      </c>
      <c r="G109" s="108"/>
      <c r="H109" s="14"/>
      <c r="I109" s="14"/>
    </row>
    <row r="110" ht="15" customHeight="1">
      <c r="A110" s="107"/>
      <c r="B110" t="s" s="105">
        <v>169</v>
      </c>
      <c r="C110" s="81">
        <v>14.79</v>
      </c>
      <c r="D110" s="81">
        <v>14.79</v>
      </c>
      <c r="E110" s="81">
        <v>14.79</v>
      </c>
      <c r="F110" s="81">
        <v>14.79</v>
      </c>
      <c r="G110" s="108"/>
      <c r="H110" s="14"/>
      <c r="I110" s="14"/>
    </row>
    <row r="111" ht="15" customHeight="1">
      <c r="A111" s="107"/>
      <c r="B111" t="s" s="105">
        <v>170</v>
      </c>
      <c r="C111" s="81"/>
      <c r="D111" s="81"/>
      <c r="E111" s="81"/>
      <c r="F111" s="81"/>
      <c r="G111" s="108"/>
      <c r="H111" s="14"/>
      <c r="I111" s="14"/>
    </row>
    <row r="112" ht="15" customHeight="1">
      <c r="A112" s="107"/>
      <c r="B112" t="s" s="105">
        <v>171</v>
      </c>
      <c r="C112" s="81">
        <v>15.71</v>
      </c>
      <c r="D112" s="81">
        <v>15.71</v>
      </c>
      <c r="E112" s="81">
        <v>15.71</v>
      </c>
      <c r="F112" s="81">
        <v>15.71</v>
      </c>
      <c r="G112" s="108"/>
      <c r="H112" s="14"/>
      <c r="I112" s="14"/>
    </row>
    <row r="113" ht="15" customHeight="1">
      <c r="A113" s="107"/>
      <c r="B113" t="s" s="105">
        <v>172</v>
      </c>
      <c r="C113" s="81">
        <v>17.11</v>
      </c>
      <c r="D113" s="81">
        <v>17.11</v>
      </c>
      <c r="E113" s="81">
        <v>17.11</v>
      </c>
      <c r="F113" s="81">
        <v>17.11</v>
      </c>
      <c r="G113" s="108"/>
      <c r="H113" s="14"/>
      <c r="I113" s="14"/>
    </row>
    <row r="114" ht="15" customHeight="1">
      <c r="A114" s="107"/>
      <c r="B114" t="s" s="105">
        <v>173</v>
      </c>
      <c r="C114" s="81">
        <v>14.18</v>
      </c>
      <c r="D114" s="81">
        <v>14.18</v>
      </c>
      <c r="E114" s="81">
        <v>14.18</v>
      </c>
      <c r="F114" s="81">
        <v>14.18</v>
      </c>
      <c r="G114" s="108"/>
      <c r="H114" s="14"/>
      <c r="I114" s="14"/>
    </row>
    <row r="115" ht="15" customHeight="1">
      <c r="A115" s="107"/>
      <c r="B115" t="s" s="105">
        <v>174</v>
      </c>
      <c r="C115" s="81">
        <v>14.07</v>
      </c>
      <c r="D115" s="81">
        <v>14.07</v>
      </c>
      <c r="E115" s="81">
        <v>14.07</v>
      </c>
      <c r="F115" s="81">
        <v>14.07</v>
      </c>
      <c r="G115" s="108"/>
      <c r="H115" s="14"/>
      <c r="I115" s="14"/>
    </row>
    <row r="116" ht="15" customHeight="1">
      <c r="A116" s="107"/>
      <c r="B116" t="s" s="105">
        <v>175</v>
      </c>
      <c r="C116" s="81">
        <v>19.65</v>
      </c>
      <c r="D116" s="81">
        <v>19.65</v>
      </c>
      <c r="E116" s="81">
        <v>19.65</v>
      </c>
      <c r="F116" s="81">
        <v>19.65</v>
      </c>
      <c r="G116" s="108"/>
      <c r="H116" s="14"/>
      <c r="I116" s="14"/>
    </row>
    <row r="117" ht="15" customHeight="1">
      <c r="A117" s="107"/>
      <c r="B117" t="s" s="105">
        <v>176</v>
      </c>
      <c r="C117" s="81">
        <v>15.64</v>
      </c>
      <c r="D117" s="81">
        <v>15.64</v>
      </c>
      <c r="E117" s="81">
        <v>15.64</v>
      </c>
      <c r="F117" s="81">
        <v>15.64</v>
      </c>
      <c r="G117" s="108"/>
      <c r="H117" s="14"/>
      <c r="I117" s="14"/>
    </row>
    <row r="118" ht="15" customHeight="1">
      <c r="A118" s="107"/>
      <c r="B118" t="s" s="105">
        <v>177</v>
      </c>
      <c r="C118" s="81">
        <v>13.13</v>
      </c>
      <c r="D118" s="81">
        <v>13.13</v>
      </c>
      <c r="E118" s="81">
        <v>13.13</v>
      </c>
      <c r="F118" s="81">
        <v>13.13</v>
      </c>
      <c r="G118" s="108"/>
      <c r="H118" s="14"/>
      <c r="I118" s="14"/>
    </row>
    <row r="119" ht="15" customHeight="1">
      <c r="A119" s="107"/>
      <c r="B119" t="s" s="105">
        <v>178</v>
      </c>
      <c r="C119" s="81">
        <v>11.54</v>
      </c>
      <c r="D119" s="81">
        <v>11.54</v>
      </c>
      <c r="E119" s="81">
        <v>11.54</v>
      </c>
      <c r="F119" s="81">
        <v>11.54</v>
      </c>
      <c r="G119" s="108"/>
      <c r="H119" s="14"/>
      <c r="I119" s="14"/>
    </row>
    <row r="120" ht="15" customHeight="1">
      <c r="A120" s="107"/>
      <c r="B120" t="s" s="105">
        <v>179</v>
      </c>
      <c r="C120" s="81">
        <v>14.88</v>
      </c>
      <c r="D120" s="81">
        <v>14.88</v>
      </c>
      <c r="E120" s="81">
        <v>14.88</v>
      </c>
      <c r="F120" s="81">
        <v>14.88</v>
      </c>
      <c r="G120" s="108"/>
      <c r="H120" s="14"/>
      <c r="I120" s="14"/>
    </row>
    <row r="121" ht="15" customHeight="1">
      <c r="A121" s="107"/>
      <c r="B121" t="s" s="105">
        <v>180</v>
      </c>
      <c r="C121" s="81">
        <v>16.34</v>
      </c>
      <c r="D121" s="81">
        <v>16.34</v>
      </c>
      <c r="E121" s="81">
        <v>16.34</v>
      </c>
      <c r="F121" s="81">
        <v>16.34</v>
      </c>
      <c r="G121" s="108"/>
      <c r="H121" s="14"/>
      <c r="I121" s="14"/>
    </row>
    <row r="122" ht="15" customHeight="1">
      <c r="A122" s="107"/>
      <c r="B122" t="s" s="105">
        <v>181</v>
      </c>
      <c r="C122" s="81">
        <v>16.87</v>
      </c>
      <c r="D122" s="81">
        <v>16.87</v>
      </c>
      <c r="E122" s="81">
        <v>16.87</v>
      </c>
      <c r="F122" s="81">
        <v>16.87</v>
      </c>
      <c r="G122" s="108"/>
      <c r="H122" s="14"/>
      <c r="I122" s="14"/>
    </row>
    <row r="123" ht="15" customHeight="1">
      <c r="A123" s="107"/>
      <c r="B123" t="s" s="105">
        <v>182</v>
      </c>
      <c r="C123" s="81">
        <v>2.68</v>
      </c>
      <c r="D123" s="81">
        <v>2.68</v>
      </c>
      <c r="E123" s="81">
        <v>2.68</v>
      </c>
      <c r="F123" s="81">
        <v>2.68</v>
      </c>
      <c r="G123" s="108"/>
      <c r="H123" s="14"/>
      <c r="I123" s="14"/>
    </row>
    <row r="124" ht="15" customHeight="1">
      <c r="A124" s="107"/>
      <c r="B124" t="s" s="105">
        <v>183</v>
      </c>
      <c r="C124" s="81">
        <v>13.49</v>
      </c>
      <c r="D124" s="81">
        <v>13.49</v>
      </c>
      <c r="E124" s="81">
        <v>13.49</v>
      </c>
      <c r="F124" s="81">
        <v>13.49</v>
      </c>
      <c r="G124" s="108"/>
      <c r="H124" s="14"/>
      <c r="I124" s="14"/>
    </row>
    <row r="125" ht="15" customHeight="1">
      <c r="A125" s="107"/>
      <c r="B125" t="s" s="105">
        <v>184</v>
      </c>
      <c r="C125" s="81">
        <v>14.18</v>
      </c>
      <c r="D125" s="81">
        <v>14.18</v>
      </c>
      <c r="E125" s="81">
        <v>14.18</v>
      </c>
      <c r="F125" s="81">
        <v>14.18</v>
      </c>
      <c r="G125" s="108"/>
      <c r="H125" s="14"/>
      <c r="I125" s="14"/>
    </row>
    <row r="126" ht="15" customHeight="1">
      <c r="A126" s="107"/>
      <c r="B126" t="s" s="105">
        <v>185</v>
      </c>
      <c r="C126" s="81">
        <v>13.3</v>
      </c>
      <c r="D126" s="81">
        <v>13.3</v>
      </c>
      <c r="E126" s="81">
        <v>13.3</v>
      </c>
      <c r="F126" s="81">
        <v>13.3</v>
      </c>
      <c r="G126" s="108"/>
      <c r="H126" s="14"/>
      <c r="I126" s="14"/>
    </row>
    <row r="127" ht="15" customHeight="1">
      <c r="A127" s="107"/>
      <c r="B127" t="s" s="105">
        <v>186</v>
      </c>
      <c r="C127" s="81">
        <v>16.61</v>
      </c>
      <c r="D127" s="81">
        <v>16.6</v>
      </c>
      <c r="E127" s="81">
        <v>16.6</v>
      </c>
      <c r="F127" s="81">
        <v>16.6</v>
      </c>
      <c r="G127" s="108"/>
      <c r="H127" s="14"/>
      <c r="I127" s="14"/>
    </row>
    <row r="128" ht="15" customHeight="1">
      <c r="A128" s="107"/>
      <c r="B128" t="s" s="105">
        <v>187</v>
      </c>
      <c r="C128" s="81">
        <v>6.64</v>
      </c>
      <c r="D128" s="81">
        <v>6.64</v>
      </c>
      <c r="E128" s="81">
        <v>6.64</v>
      </c>
      <c r="F128" s="81">
        <v>6.64</v>
      </c>
      <c r="G128" s="108"/>
      <c r="H128" s="14"/>
      <c r="I128" s="14"/>
    </row>
    <row r="129" ht="15" customHeight="1">
      <c r="A129" s="107"/>
      <c r="B129" t="s" s="105">
        <v>188</v>
      </c>
      <c r="C129" s="81">
        <v>13.48</v>
      </c>
      <c r="D129" s="81">
        <v>13.48</v>
      </c>
      <c r="E129" s="81">
        <v>13.48</v>
      </c>
      <c r="F129" s="81">
        <v>13.48</v>
      </c>
      <c r="G129" s="108"/>
      <c r="H129" s="14"/>
      <c r="I129" s="14"/>
    </row>
    <row r="130" ht="15" customHeight="1">
      <c r="A130" s="107"/>
      <c r="B130" t="s" s="105">
        <v>189</v>
      </c>
      <c r="C130" s="81">
        <v>11.15</v>
      </c>
      <c r="D130" s="81">
        <v>20.33</v>
      </c>
      <c r="E130" s="81">
        <v>20.33</v>
      </c>
      <c r="F130" s="81">
        <v>20.33</v>
      </c>
      <c r="G130" s="108"/>
      <c r="H130" s="14"/>
      <c r="I130" s="14"/>
    </row>
    <row r="131" ht="15" customHeight="1">
      <c r="A131" s="107"/>
      <c r="B131" t="s" s="105">
        <v>190</v>
      </c>
      <c r="C131" s="81">
        <v>16.66</v>
      </c>
      <c r="D131" s="81">
        <v>16.66</v>
      </c>
      <c r="E131" s="81">
        <v>16.66</v>
      </c>
      <c r="F131" s="81">
        <v>16.66</v>
      </c>
      <c r="G131" s="108"/>
      <c r="H131" s="14"/>
      <c r="I131" s="14"/>
    </row>
    <row r="132" ht="15" customHeight="1">
      <c r="A132" s="107"/>
      <c r="B132" t="s" s="105">
        <v>191</v>
      </c>
      <c r="C132" s="81">
        <v>22.88</v>
      </c>
      <c r="D132" s="81">
        <v>22.88</v>
      </c>
      <c r="E132" s="81">
        <v>22.88</v>
      </c>
      <c r="F132" s="81">
        <v>22.88</v>
      </c>
      <c r="G132" s="108"/>
      <c r="H132" s="14"/>
      <c r="I132" s="14"/>
    </row>
    <row r="133" ht="15" customHeight="1">
      <c r="A133" s="107"/>
      <c r="B133" t="s" s="105">
        <v>192</v>
      </c>
      <c r="C133" s="81">
        <v>10</v>
      </c>
      <c r="D133" s="81">
        <v>10</v>
      </c>
      <c r="E133" s="81">
        <v>10</v>
      </c>
      <c r="F133" s="81">
        <v>10</v>
      </c>
      <c r="G133" s="108"/>
      <c r="H133" s="14"/>
      <c r="I133" s="14"/>
    </row>
    <row r="134" ht="15" customHeight="1">
      <c r="A134" s="107"/>
      <c r="B134" t="s" s="105">
        <v>193</v>
      </c>
      <c r="C134" s="81">
        <v>13.49</v>
      </c>
      <c r="D134" s="81">
        <v>13.49</v>
      </c>
      <c r="E134" s="81">
        <v>13.49</v>
      </c>
      <c r="F134" s="81">
        <v>13.49</v>
      </c>
      <c r="G134" s="108"/>
      <c r="H134" s="14"/>
      <c r="I134" s="14"/>
    </row>
    <row r="135" ht="15" customHeight="1">
      <c r="A135" s="107"/>
      <c r="B135" t="s" s="105">
        <v>194</v>
      </c>
      <c r="C135" s="81">
        <v>15.38</v>
      </c>
      <c r="D135" s="81">
        <v>30.47</v>
      </c>
      <c r="E135" s="81">
        <v>30.47</v>
      </c>
      <c r="F135" s="81">
        <v>30.47</v>
      </c>
      <c r="G135" s="108"/>
      <c r="H135" s="14"/>
      <c r="I135" s="14"/>
    </row>
    <row r="136" ht="15" customHeight="1">
      <c r="A136" s="107"/>
      <c r="B136" t="s" s="105">
        <v>195</v>
      </c>
      <c r="C136" s="81">
        <v>14.99</v>
      </c>
      <c r="D136" s="81">
        <v>14.99</v>
      </c>
      <c r="E136" s="81">
        <v>14.99</v>
      </c>
      <c r="F136" s="81">
        <v>14.99</v>
      </c>
      <c r="G136" s="108"/>
      <c r="H136" s="14"/>
      <c r="I136" s="14"/>
    </row>
    <row r="137" ht="15" customHeight="1">
      <c r="A137" s="107"/>
      <c r="B137" t="s" s="105">
        <v>196</v>
      </c>
      <c r="C137" s="81">
        <v>13.09</v>
      </c>
      <c r="D137" s="81">
        <v>13.09</v>
      </c>
      <c r="E137" s="81">
        <v>13.09</v>
      </c>
      <c r="F137" s="81">
        <v>13.09</v>
      </c>
      <c r="G137" s="108"/>
      <c r="H137" s="14"/>
      <c r="I137" s="14"/>
    </row>
    <row r="138" ht="15" customHeight="1">
      <c r="A138" s="107"/>
      <c r="B138" t="s" s="105">
        <v>197</v>
      </c>
      <c r="C138" s="81">
        <v>15.4</v>
      </c>
      <c r="D138" s="81">
        <v>15.4</v>
      </c>
      <c r="E138" s="81">
        <v>15.4</v>
      </c>
      <c r="F138" s="81">
        <v>15.4</v>
      </c>
      <c r="G138" s="108"/>
      <c r="H138" s="14"/>
      <c r="I138" s="14"/>
    </row>
    <row r="139" ht="15" customHeight="1">
      <c r="A139" s="107"/>
      <c r="B139" t="s" s="105">
        <v>198</v>
      </c>
      <c r="C139" s="81">
        <v>18.76</v>
      </c>
      <c r="D139" s="81">
        <v>40.17</v>
      </c>
      <c r="E139" s="81">
        <v>40.17</v>
      </c>
      <c r="F139" s="81">
        <v>40.17</v>
      </c>
      <c r="G139" s="108"/>
      <c r="H139" s="14"/>
      <c r="I139" s="14"/>
    </row>
    <row r="140" ht="15" customHeight="1">
      <c r="A140" s="107"/>
      <c r="B140" t="s" s="105">
        <v>199</v>
      </c>
      <c r="C140" s="81">
        <v>16.15</v>
      </c>
      <c r="D140" s="81">
        <v>26.17</v>
      </c>
      <c r="E140" s="81">
        <v>26.17</v>
      </c>
      <c r="F140" s="81">
        <v>26.17</v>
      </c>
      <c r="G140" s="108"/>
      <c r="H140" s="14"/>
      <c r="I140" s="14"/>
    </row>
    <row r="141" ht="15" customHeight="1">
      <c r="A141" s="107"/>
      <c r="B141" t="s" s="105">
        <v>200</v>
      </c>
      <c r="C141" s="81">
        <v>15.81</v>
      </c>
      <c r="D141" s="81">
        <v>15.8</v>
      </c>
      <c r="E141" s="81">
        <v>15.8</v>
      </c>
      <c r="F141" s="81">
        <v>15.8</v>
      </c>
      <c r="G141" s="108"/>
      <c r="H141" s="14"/>
      <c r="I141" s="14"/>
    </row>
    <row r="142" ht="15" customHeight="1">
      <c r="A142" s="107"/>
      <c r="B142" t="s" s="105">
        <v>201</v>
      </c>
      <c r="C142" s="81">
        <v>13.03</v>
      </c>
      <c r="D142" s="81">
        <v>13.03</v>
      </c>
      <c r="E142" s="81">
        <v>13.03</v>
      </c>
      <c r="F142" s="81">
        <v>13.03</v>
      </c>
      <c r="G142" s="108"/>
      <c r="H142" s="14"/>
      <c r="I142" s="14"/>
    </row>
    <row r="143" ht="15" customHeight="1">
      <c r="A143" s="107"/>
      <c r="B143" t="s" s="105">
        <v>202</v>
      </c>
      <c r="C143" s="81">
        <v>14.6</v>
      </c>
      <c r="D143" s="81">
        <v>28.88</v>
      </c>
      <c r="E143" s="81">
        <v>28.88</v>
      </c>
      <c r="F143" s="81">
        <v>28.88</v>
      </c>
      <c r="G143" s="108"/>
      <c r="H143" s="14"/>
      <c r="I143" s="14"/>
    </row>
    <row r="144" ht="15" customHeight="1">
      <c r="A144" s="107"/>
      <c r="B144" t="s" s="105">
        <v>203</v>
      </c>
      <c r="C144" s="81">
        <v>12.17</v>
      </c>
      <c r="D144" s="81">
        <v>12.17</v>
      </c>
      <c r="E144" s="81">
        <v>12.17</v>
      </c>
      <c r="F144" s="81">
        <v>12.17</v>
      </c>
      <c r="G144" s="108"/>
      <c r="H144" s="14"/>
      <c r="I144" s="14"/>
    </row>
    <row r="145" ht="15" customHeight="1">
      <c r="A145" s="107"/>
      <c r="B145" t="s" s="105">
        <v>204</v>
      </c>
      <c r="C145" s="81">
        <v>17.05</v>
      </c>
      <c r="D145" s="81">
        <v>17.05</v>
      </c>
      <c r="E145" s="81">
        <v>17.05</v>
      </c>
      <c r="F145" s="81">
        <v>17.05</v>
      </c>
      <c r="G145" s="108"/>
      <c r="H145" s="14"/>
      <c r="I145" s="14"/>
    </row>
    <row r="146" ht="15" customHeight="1">
      <c r="A146" s="107"/>
      <c r="B146" t="s" s="105">
        <v>205</v>
      </c>
      <c r="C146" s="81">
        <v>12.23</v>
      </c>
      <c r="D146" s="81">
        <v>12.23</v>
      </c>
      <c r="E146" s="81">
        <v>12.23</v>
      </c>
      <c r="F146" s="81">
        <v>12.23</v>
      </c>
      <c r="G146" s="108"/>
      <c r="H146" s="14"/>
      <c r="I146" s="14"/>
    </row>
    <row r="147" ht="15" customHeight="1">
      <c r="A147" s="107"/>
      <c r="B147" t="s" s="105">
        <v>206</v>
      </c>
      <c r="C147" s="81">
        <v>13.36</v>
      </c>
      <c r="D147" s="81">
        <v>13.36</v>
      </c>
      <c r="E147" s="81">
        <v>13.36</v>
      </c>
      <c r="F147" s="81">
        <v>13.36</v>
      </c>
      <c r="G147" s="108"/>
      <c r="H147" s="14"/>
      <c r="I147" s="14"/>
    </row>
    <row r="148" ht="15" customHeight="1">
      <c r="A148" s="107"/>
      <c r="B148" t="s" s="105">
        <v>207</v>
      </c>
      <c r="C148" s="81">
        <v>11.15</v>
      </c>
      <c r="D148" s="81">
        <v>11.15</v>
      </c>
      <c r="E148" s="81">
        <v>11.15</v>
      </c>
      <c r="F148" s="81">
        <v>11.15</v>
      </c>
      <c r="G148" s="108"/>
      <c r="H148" s="14"/>
      <c r="I148" s="14"/>
    </row>
    <row r="149" ht="15" customHeight="1">
      <c r="A149" s="107"/>
      <c r="B149" t="s" s="105">
        <v>208</v>
      </c>
      <c r="C149" s="81">
        <v>17.19</v>
      </c>
      <c r="D149" s="81">
        <v>17.19</v>
      </c>
      <c r="E149" s="81">
        <v>17.19</v>
      </c>
      <c r="F149" s="81">
        <v>17.19</v>
      </c>
      <c r="G149" s="108"/>
      <c r="H149" s="14"/>
      <c r="I149" s="14"/>
    </row>
    <row r="150" ht="15" customHeight="1">
      <c r="A150" s="107"/>
      <c r="B150" t="s" s="105">
        <v>209</v>
      </c>
      <c r="C150" s="81">
        <v>17.67</v>
      </c>
      <c r="D150" s="81">
        <v>17.67</v>
      </c>
      <c r="E150" s="81">
        <v>17.67</v>
      </c>
      <c r="F150" s="81">
        <v>17.67</v>
      </c>
      <c r="G150" s="108"/>
      <c r="H150" s="14"/>
      <c r="I150" s="14"/>
    </row>
    <row r="151" ht="15" customHeight="1">
      <c r="A151" s="107"/>
      <c r="B151" t="s" s="105">
        <v>210</v>
      </c>
      <c r="C151" s="81">
        <v>10.16</v>
      </c>
      <c r="D151" s="81">
        <v>21.14</v>
      </c>
      <c r="E151" s="81">
        <v>21.14</v>
      </c>
      <c r="F151" s="81">
        <v>21.14</v>
      </c>
      <c r="G151" s="108"/>
      <c r="H151" s="14"/>
      <c r="I151" s="14"/>
    </row>
    <row r="152" ht="15" customHeight="1">
      <c r="A152" s="107"/>
      <c r="B152" t="s" s="105">
        <v>211</v>
      </c>
      <c r="C152" s="81">
        <v>11.83</v>
      </c>
      <c r="D152" s="81">
        <v>11.83</v>
      </c>
      <c r="E152" s="81">
        <v>11.83</v>
      </c>
      <c r="F152" s="81">
        <v>11.83</v>
      </c>
      <c r="G152" s="108"/>
      <c r="H152" s="14"/>
      <c r="I152" s="14"/>
    </row>
    <row r="153" ht="15" customHeight="1">
      <c r="A153" s="107"/>
      <c r="B153" t="s" s="105">
        <v>212</v>
      </c>
      <c r="C153" s="81">
        <v>12.86</v>
      </c>
      <c r="D153" s="81">
        <v>12.86</v>
      </c>
      <c r="E153" s="81">
        <v>12.86</v>
      </c>
      <c r="F153" s="81">
        <v>12.86</v>
      </c>
      <c r="G153" s="108"/>
      <c r="H153" s="14"/>
      <c r="I153" s="14"/>
    </row>
    <row r="154" ht="15" customHeight="1">
      <c r="A154" s="107"/>
      <c r="B154" t="s" s="105">
        <v>213</v>
      </c>
      <c r="C154" s="81">
        <v>9.16</v>
      </c>
      <c r="D154" s="81">
        <v>13.03</v>
      </c>
      <c r="E154" s="81">
        <v>13.03</v>
      </c>
      <c r="F154" s="81">
        <v>13.03</v>
      </c>
      <c r="G154" s="108"/>
      <c r="H154" s="14"/>
      <c r="I154" s="14"/>
    </row>
    <row r="155" ht="15" customHeight="1">
      <c r="A155" s="107"/>
      <c r="B155" t="s" s="105">
        <v>214</v>
      </c>
      <c r="C155" s="81">
        <v>15.54</v>
      </c>
      <c r="D155" s="81">
        <v>15.54</v>
      </c>
      <c r="E155" s="81">
        <v>15.54</v>
      </c>
      <c r="F155" s="81">
        <v>15.54</v>
      </c>
      <c r="G155" s="108"/>
      <c r="H155" s="14"/>
      <c r="I155" s="14"/>
    </row>
    <row r="156" ht="15" customHeight="1">
      <c r="A156" s="107"/>
      <c r="B156" t="s" s="105">
        <v>215</v>
      </c>
      <c r="C156" s="81">
        <v>16.02</v>
      </c>
      <c r="D156" s="81">
        <v>16.02</v>
      </c>
      <c r="E156" s="81">
        <v>16.02</v>
      </c>
      <c r="F156" s="81">
        <v>16.02</v>
      </c>
      <c r="G156" s="108"/>
      <c r="H156" s="14"/>
      <c r="I156" s="14"/>
    </row>
    <row r="157" ht="15" customHeight="1">
      <c r="A157" s="107"/>
      <c r="B157" t="s" s="105">
        <v>216</v>
      </c>
      <c r="C157" s="81">
        <v>13</v>
      </c>
      <c r="D157" s="81">
        <v>25.72</v>
      </c>
      <c r="E157" s="81">
        <v>25.72</v>
      </c>
      <c r="F157" s="81">
        <v>25.72</v>
      </c>
      <c r="G157" s="108"/>
      <c r="H157" s="14"/>
      <c r="I157" s="14"/>
    </row>
    <row r="158" ht="15" customHeight="1">
      <c r="A158" s="107"/>
      <c r="B158" t="s" s="105">
        <v>217</v>
      </c>
      <c r="C158" s="81">
        <v>15.18</v>
      </c>
      <c r="D158" s="81">
        <v>15.18</v>
      </c>
      <c r="E158" s="81">
        <v>15.18</v>
      </c>
      <c r="F158" s="81">
        <v>15.18</v>
      </c>
      <c r="G158" s="108"/>
      <c r="H158" s="14"/>
      <c r="I158" s="14"/>
    </row>
    <row r="159" ht="15" customHeight="1">
      <c r="A159" s="107"/>
      <c r="B159" t="s" s="105">
        <v>218</v>
      </c>
      <c r="C159" s="81">
        <v>13.92</v>
      </c>
      <c r="D159" s="81">
        <v>20.43</v>
      </c>
      <c r="E159" s="81">
        <v>20.43</v>
      </c>
      <c r="F159" s="81">
        <v>20.43</v>
      </c>
      <c r="G159" s="108"/>
      <c r="H159" s="14"/>
      <c r="I159" s="14"/>
    </row>
    <row r="160" ht="15" customHeight="1">
      <c r="A160" s="107"/>
      <c r="B160" t="s" s="105">
        <v>219</v>
      </c>
      <c r="C160" s="81">
        <v>16.25</v>
      </c>
      <c r="D160" s="81">
        <v>25.37</v>
      </c>
      <c r="E160" s="81">
        <v>25.37</v>
      </c>
      <c r="F160" s="81">
        <v>25.37</v>
      </c>
      <c r="G160" s="108"/>
      <c r="H160" s="14"/>
      <c r="I160" s="14"/>
    </row>
    <row r="161" ht="15" customHeight="1">
      <c r="A161" s="107"/>
      <c r="B161" t="s" s="105">
        <v>220</v>
      </c>
      <c r="C161" s="81">
        <v>22.92</v>
      </c>
      <c r="D161" s="81">
        <v>22.92</v>
      </c>
      <c r="E161" s="81">
        <v>22.92</v>
      </c>
      <c r="F161" s="81">
        <v>22.92</v>
      </c>
      <c r="G161" s="108"/>
      <c r="H161" s="14"/>
      <c r="I161" s="14"/>
    </row>
    <row r="162" ht="15" customHeight="1">
      <c r="A162" s="107"/>
      <c r="B162" t="s" s="105">
        <v>221</v>
      </c>
      <c r="C162" s="81">
        <v>12.42</v>
      </c>
      <c r="D162" s="81">
        <v>24.36</v>
      </c>
      <c r="E162" s="81">
        <v>24.36</v>
      </c>
      <c r="F162" s="81">
        <v>24.36</v>
      </c>
      <c r="G162" s="108"/>
      <c r="H162" s="14"/>
      <c r="I162" s="14"/>
    </row>
    <row r="163" ht="15" customHeight="1">
      <c r="A163" s="107"/>
      <c r="B163" t="s" s="105">
        <v>222</v>
      </c>
      <c r="C163" s="81">
        <v>19.51</v>
      </c>
      <c r="D163" s="81">
        <v>19.51</v>
      </c>
      <c r="E163" s="81">
        <v>19.51</v>
      </c>
      <c r="F163" s="81">
        <v>19.51</v>
      </c>
      <c r="G163" s="108"/>
      <c r="H163" s="14"/>
      <c r="I163" s="14"/>
    </row>
    <row r="164" ht="15" customHeight="1">
      <c r="A164" s="107"/>
      <c r="B164" t="s" s="105">
        <v>223</v>
      </c>
      <c r="C164" s="81">
        <v>14.62</v>
      </c>
      <c r="D164" s="81">
        <v>14.62</v>
      </c>
      <c r="E164" s="81">
        <v>14.62</v>
      </c>
      <c r="F164" s="81">
        <v>14.62</v>
      </c>
      <c r="G164" s="108"/>
      <c r="H164" s="14"/>
      <c r="I164" s="14"/>
    </row>
    <row r="165" ht="15" customHeight="1">
      <c r="A165" s="107"/>
      <c r="B165" t="s" s="105">
        <v>224</v>
      </c>
      <c r="C165" s="81">
        <v>11.15</v>
      </c>
      <c r="D165" s="81">
        <v>21.35</v>
      </c>
      <c r="E165" s="81">
        <v>21.35</v>
      </c>
      <c r="F165" s="81">
        <v>21.35</v>
      </c>
      <c r="G165" s="108"/>
      <c r="H165" s="14"/>
      <c r="I165" s="14"/>
    </row>
    <row r="166" ht="15" customHeight="1">
      <c r="A166" s="107"/>
      <c r="B166" t="s" s="105">
        <v>225</v>
      </c>
      <c r="C166" s="81">
        <v>11.3</v>
      </c>
      <c r="D166" s="81">
        <v>18.15</v>
      </c>
      <c r="E166" s="81">
        <v>18.15</v>
      </c>
      <c r="F166" s="81">
        <v>18.15</v>
      </c>
      <c r="G166" s="108"/>
      <c r="H166" s="14"/>
      <c r="I166" s="14"/>
    </row>
    <row r="167" ht="15" customHeight="1">
      <c r="A167" s="107"/>
      <c r="B167" t="s" s="105">
        <v>226</v>
      </c>
      <c r="C167" s="81">
        <v>12.19</v>
      </c>
      <c r="D167" s="81">
        <v>18.68</v>
      </c>
      <c r="E167" s="81">
        <v>18.68</v>
      </c>
      <c r="F167" s="81">
        <v>18.68</v>
      </c>
      <c r="G167" s="108"/>
      <c r="H167" s="14"/>
      <c r="I167" s="14"/>
    </row>
    <row r="168" ht="27" customHeight="1">
      <c r="A168" s="107"/>
      <c r="B168" t="s" s="105">
        <v>227</v>
      </c>
      <c r="C168" s="81">
        <v>10.43</v>
      </c>
      <c r="D168" s="81">
        <v>10.43</v>
      </c>
      <c r="E168" s="81">
        <v>10.43</v>
      </c>
      <c r="F168" s="81">
        <v>10.43</v>
      </c>
      <c r="G168" s="108"/>
      <c r="H168" s="14"/>
      <c r="I168" s="14"/>
    </row>
    <row r="169" ht="15" customHeight="1">
      <c r="A169" s="107"/>
      <c r="B169" t="s" s="105">
        <v>228</v>
      </c>
      <c r="C169" s="81">
        <v>14.09</v>
      </c>
      <c r="D169" s="81">
        <v>18.52</v>
      </c>
      <c r="E169" s="81">
        <v>18.52</v>
      </c>
      <c r="F169" s="81">
        <v>18.52</v>
      </c>
      <c r="G169" s="108"/>
      <c r="H169" s="14"/>
      <c r="I169" s="14"/>
    </row>
    <row r="170" ht="15" customHeight="1">
      <c r="A170" s="107"/>
      <c r="B170" t="s" s="105">
        <v>229</v>
      </c>
      <c r="C170" s="81">
        <v>10</v>
      </c>
      <c r="D170" s="81">
        <v>10</v>
      </c>
      <c r="E170" s="81">
        <v>10</v>
      </c>
      <c r="F170" s="81">
        <v>10</v>
      </c>
      <c r="G170" s="108"/>
      <c r="H170" s="14"/>
      <c r="I170" s="14"/>
    </row>
    <row r="171" ht="15" customHeight="1">
      <c r="A171" s="107"/>
      <c r="B171" t="s" s="105">
        <v>230</v>
      </c>
      <c r="C171" s="81">
        <v>9.44</v>
      </c>
      <c r="D171" s="81">
        <v>9.44</v>
      </c>
      <c r="E171" s="81">
        <v>9.44</v>
      </c>
      <c r="F171" s="81">
        <v>9.44</v>
      </c>
      <c r="G171" s="108"/>
      <c r="H171" s="14"/>
      <c r="I171" s="14"/>
    </row>
    <row r="172" ht="15" customHeight="1">
      <c r="A172" s="107"/>
      <c r="B172" t="s" s="105">
        <v>231</v>
      </c>
      <c r="C172" s="81">
        <v>11.54</v>
      </c>
      <c r="D172" s="81">
        <v>20.32</v>
      </c>
      <c r="E172" s="81">
        <v>20.32</v>
      </c>
      <c r="F172" s="81">
        <v>20.32</v>
      </c>
      <c r="G172" s="108"/>
      <c r="H172" s="14"/>
      <c r="I172" s="14"/>
    </row>
    <row r="173" ht="15" customHeight="1">
      <c r="A173" s="107"/>
      <c r="B173" t="s" s="105">
        <v>232</v>
      </c>
      <c r="C173" s="81">
        <v>11.32</v>
      </c>
      <c r="D173" s="81">
        <v>11.32</v>
      </c>
      <c r="E173" s="81">
        <v>11.32</v>
      </c>
      <c r="F173" s="81">
        <v>11.32</v>
      </c>
      <c r="G173" s="108"/>
      <c r="H173" s="14"/>
      <c r="I173" s="14"/>
    </row>
    <row r="174" ht="15" customHeight="1">
      <c r="A174" s="107"/>
      <c r="B174" t="s" s="105">
        <v>233</v>
      </c>
      <c r="C174" s="81">
        <v>7.01</v>
      </c>
      <c r="D174" s="81">
        <v>6.94</v>
      </c>
      <c r="E174" s="81">
        <v>6.94</v>
      </c>
      <c r="F174" s="81">
        <v>6.94</v>
      </c>
      <c r="G174" s="108"/>
      <c r="H174" s="14"/>
      <c r="I174" s="14"/>
    </row>
    <row r="175" ht="15" customHeight="1">
      <c r="A175" s="107"/>
      <c r="B175" t="s" s="105">
        <v>234</v>
      </c>
      <c r="C175" s="81">
        <v>11.25</v>
      </c>
      <c r="D175" s="81">
        <v>11.25</v>
      </c>
      <c r="E175" s="81">
        <v>11.25</v>
      </c>
      <c r="F175" s="81">
        <v>11.25</v>
      </c>
      <c r="G175" s="108"/>
      <c r="H175" s="14"/>
      <c r="I175" s="14"/>
    </row>
    <row r="176" ht="15" customHeight="1">
      <c r="A176" s="107"/>
      <c r="B176" t="s" s="105">
        <v>235</v>
      </c>
      <c r="C176" s="81">
        <v>18.97</v>
      </c>
      <c r="D176" s="81">
        <v>25.24</v>
      </c>
      <c r="E176" s="81">
        <v>25.24</v>
      </c>
      <c r="F176" s="81">
        <v>25.24</v>
      </c>
      <c r="G176" s="108"/>
      <c r="H176" s="14"/>
      <c r="I176" s="14"/>
    </row>
    <row r="177" ht="15" customHeight="1">
      <c r="A177" s="107"/>
      <c r="B177" t="s" s="105">
        <v>236</v>
      </c>
      <c r="C177" s="81">
        <v>15.43</v>
      </c>
      <c r="D177" s="81">
        <v>15.43</v>
      </c>
      <c r="E177" s="81">
        <v>15.43</v>
      </c>
      <c r="F177" s="81">
        <v>15.43</v>
      </c>
      <c r="G177" s="108"/>
      <c r="H177" s="14"/>
      <c r="I177" s="14"/>
    </row>
    <row r="178" ht="15" customHeight="1">
      <c r="A178" s="107"/>
      <c r="B178" t="s" s="105">
        <v>237</v>
      </c>
      <c r="C178" s="81">
        <v>8.65</v>
      </c>
      <c r="D178" s="81">
        <v>16.56</v>
      </c>
      <c r="E178" s="81">
        <v>16.56</v>
      </c>
      <c r="F178" s="81">
        <v>16.56</v>
      </c>
      <c r="G178" s="108"/>
      <c r="H178" s="14"/>
      <c r="I178" s="14"/>
    </row>
    <row r="179" ht="15" customHeight="1">
      <c r="A179" s="107"/>
      <c r="B179" t="s" s="105">
        <v>238</v>
      </c>
      <c r="C179" s="81">
        <v>15.94</v>
      </c>
      <c r="D179" s="81">
        <v>15.94</v>
      </c>
      <c r="E179" s="81">
        <v>15.94</v>
      </c>
      <c r="F179" s="81">
        <v>15.94</v>
      </c>
      <c r="G179" s="108"/>
      <c r="H179" s="14"/>
      <c r="I179" s="14"/>
    </row>
    <row r="180" ht="15" customHeight="1">
      <c r="A180" s="107"/>
      <c r="B180" t="s" s="105">
        <v>239</v>
      </c>
      <c r="C180" s="81">
        <v>10.42</v>
      </c>
      <c r="D180" s="81">
        <v>18.12</v>
      </c>
      <c r="E180" s="81">
        <v>18.12</v>
      </c>
      <c r="F180" s="81">
        <v>18.12</v>
      </c>
      <c r="G180" s="108"/>
      <c r="H180" s="14"/>
      <c r="I180" s="14"/>
    </row>
    <row r="181" ht="15" customHeight="1">
      <c r="A181" s="107"/>
      <c r="B181" t="s" s="105">
        <v>240</v>
      </c>
      <c r="C181" s="81">
        <v>14.6</v>
      </c>
      <c r="D181" s="81">
        <v>14.6</v>
      </c>
      <c r="E181" s="81">
        <v>14.6</v>
      </c>
      <c r="F181" s="81">
        <v>14.6</v>
      </c>
      <c r="G181" s="108"/>
      <c r="H181" s="14"/>
      <c r="I181" s="14"/>
    </row>
    <row r="182" ht="15" customHeight="1">
      <c r="A182" s="107"/>
      <c r="B182" t="s" s="105">
        <v>241</v>
      </c>
      <c r="C182" s="81">
        <v>14.77</v>
      </c>
      <c r="D182" s="81">
        <v>14.77</v>
      </c>
      <c r="E182" s="81">
        <v>14.77</v>
      </c>
      <c r="F182" s="81">
        <v>14.77</v>
      </c>
      <c r="G182" s="108"/>
      <c r="H182" s="14"/>
      <c r="I182" s="14"/>
    </row>
    <row r="183" ht="15" customHeight="1">
      <c r="A183" s="107"/>
      <c r="B183" t="s" s="105">
        <v>242</v>
      </c>
      <c r="C183" s="81">
        <v>11.7</v>
      </c>
      <c r="D183" s="81">
        <v>22.78</v>
      </c>
      <c r="E183" s="81">
        <v>22.78</v>
      </c>
      <c r="F183" s="81">
        <v>22.78</v>
      </c>
      <c r="G183" s="108"/>
      <c r="H183" s="14"/>
      <c r="I183" s="14"/>
    </row>
    <row r="184" ht="15" customHeight="1">
      <c r="A184" s="107"/>
      <c r="B184" t="s" s="105">
        <v>243</v>
      </c>
      <c r="C184" s="81">
        <v>14.24</v>
      </c>
      <c r="D184" s="81">
        <v>15.1</v>
      </c>
      <c r="E184" s="81">
        <v>15.1</v>
      </c>
      <c r="F184" s="81">
        <v>15.1</v>
      </c>
      <c r="G184" s="108"/>
      <c r="H184" s="14"/>
      <c r="I184" s="14"/>
    </row>
    <row r="185" ht="15" customHeight="1">
      <c r="A185" s="107"/>
      <c r="B185" t="s" s="105">
        <v>244</v>
      </c>
      <c r="C185" s="81">
        <v>16.55</v>
      </c>
      <c r="D185" s="81">
        <v>16.55</v>
      </c>
      <c r="E185" s="81">
        <v>16.55</v>
      </c>
      <c r="F185" s="81">
        <v>16.55</v>
      </c>
      <c r="G185" s="108"/>
      <c r="H185" s="14"/>
      <c r="I185" s="14"/>
    </row>
    <row r="186" ht="15" customHeight="1">
      <c r="A186" s="107"/>
      <c r="B186" t="s" s="105">
        <v>245</v>
      </c>
      <c r="C186" s="81">
        <v>12.87</v>
      </c>
      <c r="D186" s="81">
        <v>12.87</v>
      </c>
      <c r="E186" s="81">
        <v>12.87</v>
      </c>
      <c r="F186" s="81">
        <v>12.87</v>
      </c>
      <c r="G186" s="108"/>
      <c r="H186" s="14"/>
      <c r="I186" s="14"/>
    </row>
    <row r="187" ht="15" customHeight="1">
      <c r="A187" s="107"/>
      <c r="B187" t="s" s="105">
        <v>246</v>
      </c>
      <c r="C187" s="81">
        <v>14.45</v>
      </c>
      <c r="D187" s="81">
        <v>26.45</v>
      </c>
      <c r="E187" s="81">
        <v>26.45</v>
      </c>
      <c r="F187" s="81">
        <v>26.45</v>
      </c>
      <c r="G187" s="108"/>
      <c r="H187" s="14"/>
      <c r="I187" s="14"/>
    </row>
    <row r="188" ht="15" customHeight="1">
      <c r="A188" s="107"/>
      <c r="B188" t="s" s="105">
        <v>247</v>
      </c>
      <c r="C188" s="81">
        <v>14.45</v>
      </c>
      <c r="D188" s="81">
        <v>14.45</v>
      </c>
      <c r="E188" s="81">
        <v>14.45</v>
      </c>
      <c r="F188" s="81">
        <v>14.45</v>
      </c>
      <c r="G188" s="108"/>
      <c r="H188" s="14"/>
      <c r="I188" s="14"/>
    </row>
    <row r="189" ht="15" customHeight="1">
      <c r="A189" s="107"/>
      <c r="B189" t="s" s="105">
        <v>248</v>
      </c>
      <c r="C189" s="81">
        <v>17.49</v>
      </c>
      <c r="D189" s="81">
        <v>17.49</v>
      </c>
      <c r="E189" s="81">
        <v>17.49</v>
      </c>
      <c r="F189" s="81">
        <v>17.49</v>
      </c>
      <c r="G189" s="108"/>
      <c r="H189" s="14"/>
      <c r="I189" s="14"/>
    </row>
    <row r="190" ht="15" customHeight="1">
      <c r="A190" s="107"/>
      <c r="B190" t="s" s="105">
        <v>249</v>
      </c>
      <c r="C190" s="81">
        <v>13.89</v>
      </c>
      <c r="D190" s="81">
        <v>13.89</v>
      </c>
      <c r="E190" s="81">
        <v>13.89</v>
      </c>
      <c r="F190" s="81">
        <v>13.89</v>
      </c>
      <c r="G190" s="108"/>
      <c r="H190" s="14"/>
      <c r="I190" s="14"/>
    </row>
    <row r="191" ht="15" customHeight="1">
      <c r="A191" s="107"/>
      <c r="B191" t="s" s="105">
        <v>250</v>
      </c>
      <c r="C191" s="81">
        <v>11.4</v>
      </c>
      <c r="D191" s="81">
        <v>18.22</v>
      </c>
      <c r="E191" s="81">
        <v>18.22</v>
      </c>
      <c r="F191" s="81">
        <v>18.22</v>
      </c>
      <c r="G191" s="108"/>
      <c r="H191" s="14"/>
      <c r="I191" s="14"/>
    </row>
    <row r="192" ht="15" customHeight="1">
      <c r="A192" s="107"/>
      <c r="B192" t="s" s="105">
        <v>251</v>
      </c>
      <c r="C192" s="81">
        <v>11.51</v>
      </c>
      <c r="D192" s="81">
        <v>24.61</v>
      </c>
      <c r="E192" s="81">
        <v>24.61</v>
      </c>
      <c r="F192" s="81">
        <v>24.61</v>
      </c>
      <c r="G192" s="108"/>
      <c r="H192" s="14"/>
      <c r="I192" s="14"/>
    </row>
    <row r="193" ht="15" customHeight="1">
      <c r="A193" s="107"/>
      <c r="B193" t="s" s="105">
        <v>252</v>
      </c>
      <c r="C193" s="81">
        <v>15.86</v>
      </c>
      <c r="D193" s="81">
        <v>15.86</v>
      </c>
      <c r="E193" s="81">
        <v>15.86</v>
      </c>
      <c r="F193" s="81">
        <v>15.86</v>
      </c>
      <c r="G193" s="108"/>
      <c r="H193" s="14"/>
      <c r="I193" s="14"/>
    </row>
    <row r="194" ht="15" customHeight="1">
      <c r="A194" s="107"/>
      <c r="B194" t="s" s="105">
        <v>253</v>
      </c>
      <c r="C194" s="81">
        <v>15.65</v>
      </c>
      <c r="D194" s="81">
        <v>23.78</v>
      </c>
      <c r="E194" s="81">
        <v>23.78</v>
      </c>
      <c r="F194" s="81">
        <v>23.78</v>
      </c>
      <c r="G194" s="108"/>
      <c r="H194" s="14"/>
      <c r="I194" s="14"/>
    </row>
    <row r="195" ht="15" customHeight="1">
      <c r="A195" s="107"/>
      <c r="B195" t="s" s="105">
        <v>254</v>
      </c>
      <c r="C195" s="81">
        <v>6.09</v>
      </c>
      <c r="D195" s="81">
        <v>6.09</v>
      </c>
      <c r="E195" s="81">
        <v>6.09</v>
      </c>
      <c r="F195" s="81">
        <v>6.09</v>
      </c>
      <c r="G195" s="108"/>
      <c r="H195" s="14"/>
      <c r="I195" s="14"/>
    </row>
    <row r="196" ht="15" customHeight="1">
      <c r="A196" s="107"/>
      <c r="B196" t="s" s="105">
        <v>255</v>
      </c>
      <c r="C196" s="81">
        <v>14.85</v>
      </c>
      <c r="D196" s="81">
        <v>14.85</v>
      </c>
      <c r="E196" s="81">
        <v>14.85</v>
      </c>
      <c r="F196" s="81">
        <v>14.85</v>
      </c>
      <c r="G196" s="108"/>
      <c r="H196" s="14"/>
      <c r="I196" s="14"/>
    </row>
    <row r="197" ht="15" customHeight="1">
      <c r="A197" s="107"/>
      <c r="B197" t="s" s="105">
        <v>256</v>
      </c>
      <c r="C197" s="81">
        <v>5.57</v>
      </c>
      <c r="D197" s="81">
        <v>5.57</v>
      </c>
      <c r="E197" s="81">
        <v>5.57</v>
      </c>
      <c r="F197" s="81">
        <v>5.57</v>
      </c>
      <c r="G197" s="108"/>
      <c r="H197" s="14"/>
      <c r="I197" s="14"/>
    </row>
    <row r="198" ht="15" customHeight="1">
      <c r="A198" s="107"/>
      <c r="B198" t="s" s="105">
        <v>257</v>
      </c>
      <c r="C198" s="81">
        <v>9.09</v>
      </c>
      <c r="D198" s="81">
        <v>9.09</v>
      </c>
      <c r="E198" s="81">
        <v>9.09</v>
      </c>
      <c r="F198" s="81">
        <v>9.09</v>
      </c>
      <c r="G198" s="108"/>
      <c r="H198" s="14"/>
      <c r="I198" s="14"/>
    </row>
    <row r="199" ht="15" customHeight="1">
      <c r="A199" s="107"/>
      <c r="B199" t="s" s="105">
        <v>258</v>
      </c>
      <c r="C199" s="81">
        <v>3.21</v>
      </c>
      <c r="D199" s="81">
        <v>5.46</v>
      </c>
      <c r="E199" s="81">
        <v>5.46</v>
      </c>
      <c r="F199" s="81">
        <v>5.46</v>
      </c>
      <c r="G199" s="108"/>
      <c r="H199" s="14"/>
      <c r="I199" s="14"/>
    </row>
    <row r="200" ht="15" customHeight="1">
      <c r="A200" s="107"/>
      <c r="B200" t="s" s="105">
        <v>259</v>
      </c>
      <c r="C200" s="81">
        <v>12.64</v>
      </c>
      <c r="D200" s="81">
        <v>12.64</v>
      </c>
      <c r="E200" s="81">
        <v>12.64</v>
      </c>
      <c r="F200" s="81">
        <v>12.64</v>
      </c>
      <c r="G200" s="108"/>
      <c r="H200" s="14"/>
      <c r="I200" s="14"/>
    </row>
    <row r="201" ht="15" customHeight="1">
      <c r="A201" s="107"/>
      <c r="B201" t="s" s="105">
        <v>260</v>
      </c>
      <c r="C201" s="81">
        <v>13.04</v>
      </c>
      <c r="D201" s="81">
        <v>25.56</v>
      </c>
      <c r="E201" s="81">
        <v>25.56</v>
      </c>
      <c r="F201" s="81">
        <v>25.56</v>
      </c>
      <c r="G201" s="108"/>
      <c r="H201" s="14"/>
      <c r="I201" s="14"/>
    </row>
    <row r="202" ht="15" customHeight="1">
      <c r="A202" s="107"/>
      <c r="B202" t="s" s="105">
        <v>261</v>
      </c>
      <c r="C202" s="81">
        <v>9.44</v>
      </c>
      <c r="D202" s="81">
        <v>9.44</v>
      </c>
      <c r="E202" s="81">
        <v>9.44</v>
      </c>
      <c r="F202" s="81">
        <v>9.44</v>
      </c>
      <c r="G202" s="108"/>
      <c r="H202" s="14"/>
      <c r="I202" s="14"/>
    </row>
    <row r="203" ht="15" customHeight="1">
      <c r="A203" s="107"/>
      <c r="B203" t="s" s="105">
        <v>262</v>
      </c>
      <c r="C203" s="81">
        <v>14.29</v>
      </c>
      <c r="D203" s="81">
        <v>29.88</v>
      </c>
      <c r="E203" s="81">
        <v>29.88</v>
      </c>
      <c r="F203" s="81">
        <v>29.88</v>
      </c>
      <c r="G203" s="108"/>
      <c r="H203" s="14"/>
      <c r="I203" s="14"/>
    </row>
    <row r="204" ht="15" customHeight="1">
      <c r="A204" s="107"/>
      <c r="B204" t="s" s="105">
        <v>263</v>
      </c>
      <c r="C204" s="81">
        <v>14.68</v>
      </c>
      <c r="D204" s="81">
        <v>14.68</v>
      </c>
      <c r="E204" s="81">
        <v>14.68</v>
      </c>
      <c r="F204" s="81">
        <v>14.68</v>
      </c>
      <c r="G204" s="108"/>
      <c r="H204" s="14"/>
      <c r="I204" s="14"/>
    </row>
    <row r="205" ht="15" customHeight="1">
      <c r="A205" s="107"/>
      <c r="B205" t="s" s="105">
        <v>264</v>
      </c>
      <c r="C205" s="81">
        <v>8.369999999999999</v>
      </c>
      <c r="D205" s="81">
        <v>8.369999999999999</v>
      </c>
      <c r="E205" s="81">
        <v>8.369999999999999</v>
      </c>
      <c r="F205" s="81">
        <v>8.369999999999999</v>
      </c>
      <c r="G205" s="108"/>
      <c r="H205" s="14"/>
      <c r="I205" s="14"/>
    </row>
    <row r="206" ht="15" customHeight="1">
      <c r="A206" s="107"/>
      <c r="B206" t="s" s="105">
        <v>265</v>
      </c>
      <c r="C206" s="81">
        <v>15.35</v>
      </c>
      <c r="D206" s="81">
        <v>15.35</v>
      </c>
      <c r="E206" s="81">
        <v>15.35</v>
      </c>
      <c r="F206" s="81">
        <v>15.35</v>
      </c>
      <c r="G206" s="108"/>
      <c r="H206" s="14"/>
      <c r="I206" s="14"/>
    </row>
    <row r="207" ht="15" customHeight="1">
      <c r="A207" s="107"/>
      <c r="B207" t="s" s="105">
        <v>266</v>
      </c>
      <c r="C207" s="81">
        <v>8.67</v>
      </c>
      <c r="D207" s="81">
        <v>8.67</v>
      </c>
      <c r="E207" s="81">
        <v>8.67</v>
      </c>
      <c r="F207" s="81">
        <v>8.67</v>
      </c>
      <c r="G207" s="108"/>
      <c r="H207" s="14"/>
      <c r="I207" s="14"/>
    </row>
    <row r="208" ht="15" customHeight="1">
      <c r="A208" s="107"/>
      <c r="B208" t="s" s="105">
        <v>267</v>
      </c>
      <c r="C208" s="81">
        <v>10.74</v>
      </c>
      <c r="D208" s="81">
        <v>10.74</v>
      </c>
      <c r="E208" s="81">
        <v>10.74</v>
      </c>
      <c r="F208" s="81">
        <v>10.74</v>
      </c>
      <c r="G208" s="108"/>
      <c r="H208" s="14"/>
      <c r="I208" s="14"/>
    </row>
    <row r="209" ht="15" customHeight="1">
      <c r="A209" s="107"/>
      <c r="B209" t="s" s="105">
        <v>268</v>
      </c>
      <c r="C209" s="81">
        <v>10.18</v>
      </c>
      <c r="D209" s="81">
        <v>19.07</v>
      </c>
      <c r="E209" s="81">
        <v>19.07</v>
      </c>
      <c r="F209" s="81">
        <v>19.07</v>
      </c>
      <c r="G209" s="108"/>
      <c r="H209" s="14"/>
      <c r="I209" s="14"/>
    </row>
    <row r="210" ht="15" customHeight="1">
      <c r="A210" s="107"/>
      <c r="B210" t="s" s="105">
        <v>269</v>
      </c>
      <c r="C210" s="81">
        <v>16.41</v>
      </c>
      <c r="D210" s="81">
        <v>16.41</v>
      </c>
      <c r="E210" s="81">
        <v>16.41</v>
      </c>
      <c r="F210" s="81">
        <v>16.41</v>
      </c>
      <c r="G210" s="108"/>
      <c r="H210" s="14"/>
      <c r="I210" s="14"/>
    </row>
    <row r="211" ht="15" customHeight="1">
      <c r="A211" s="107"/>
      <c r="B211" t="s" s="105">
        <v>270</v>
      </c>
      <c r="C211" s="81">
        <v>17.67</v>
      </c>
      <c r="D211" s="81">
        <v>37.6</v>
      </c>
      <c r="E211" s="81">
        <v>37.6</v>
      </c>
      <c r="F211" s="81">
        <v>37.6</v>
      </c>
      <c r="G211" s="108"/>
      <c r="H211" s="14"/>
      <c r="I211" s="14"/>
    </row>
    <row r="212" ht="15" customHeight="1">
      <c r="A212" s="107"/>
      <c r="B212" t="s" s="105">
        <v>271</v>
      </c>
      <c r="C212" s="81">
        <v>12.24</v>
      </c>
      <c r="D212" s="81">
        <v>17.25</v>
      </c>
      <c r="E212" s="81">
        <v>17.25</v>
      </c>
      <c r="F212" s="81">
        <v>17.25</v>
      </c>
      <c r="G212" s="108"/>
      <c r="H212" s="14"/>
      <c r="I212" s="14"/>
    </row>
    <row r="213" ht="15" customHeight="1">
      <c r="A213" s="107"/>
      <c r="B213" t="s" s="105">
        <v>272</v>
      </c>
      <c r="C213" s="81">
        <v>12.79</v>
      </c>
      <c r="D213" s="81">
        <v>15.48</v>
      </c>
      <c r="E213" s="81">
        <v>15.48</v>
      </c>
      <c r="F213" s="81">
        <v>15.44</v>
      </c>
      <c r="G213" s="108"/>
      <c r="H213" s="14"/>
      <c r="I213" s="14"/>
    </row>
    <row r="214" ht="15" customHeight="1">
      <c r="A214" s="107"/>
      <c r="B214" t="s" s="105">
        <v>273</v>
      </c>
      <c r="C214" s="81">
        <v>13.36</v>
      </c>
      <c r="D214" s="81">
        <v>13.36</v>
      </c>
      <c r="E214" s="81">
        <v>13.36</v>
      </c>
      <c r="F214" s="81">
        <v>13.36</v>
      </c>
      <c r="G214" s="108"/>
      <c r="H214" s="14"/>
      <c r="I214" s="14"/>
    </row>
    <row r="215" ht="15" customHeight="1">
      <c r="A215" s="107"/>
      <c r="B215" t="s" s="105">
        <v>274</v>
      </c>
      <c r="C215" s="81">
        <v>13.99</v>
      </c>
      <c r="D215" s="81">
        <v>13.99</v>
      </c>
      <c r="E215" s="81">
        <v>13.99</v>
      </c>
      <c r="F215" s="81">
        <v>13.99</v>
      </c>
      <c r="G215" s="108"/>
      <c r="H215" s="14"/>
      <c r="I215" s="14"/>
    </row>
    <row r="216" ht="15" customHeight="1">
      <c r="A216" s="107"/>
      <c r="B216" t="s" s="105">
        <v>275</v>
      </c>
      <c r="C216" s="81">
        <v>15.84</v>
      </c>
      <c r="D216" s="81">
        <v>15.84</v>
      </c>
      <c r="E216" s="81">
        <v>15.84</v>
      </c>
      <c r="F216" s="81">
        <v>15.84</v>
      </c>
      <c r="G216" s="108"/>
      <c r="H216" s="14"/>
      <c r="I216" s="14"/>
    </row>
    <row r="217" ht="15" customHeight="1">
      <c r="A217" s="107"/>
      <c r="B217" t="s" s="105">
        <v>276</v>
      </c>
      <c r="C217" s="81">
        <v>14.79</v>
      </c>
      <c r="D217" s="81">
        <v>14.79</v>
      </c>
      <c r="E217" s="81">
        <v>14.79</v>
      </c>
      <c r="F217" s="81">
        <v>14.79</v>
      </c>
      <c r="G217" s="108"/>
      <c r="H217" s="14"/>
      <c r="I217" s="14"/>
    </row>
    <row r="218" ht="15" customHeight="1">
      <c r="A218" s="107"/>
      <c r="B218" t="s" s="105">
        <v>277</v>
      </c>
      <c r="C218" s="81">
        <v>12.96</v>
      </c>
      <c r="D218" s="81">
        <v>12.96</v>
      </c>
      <c r="E218" s="81">
        <v>12.96</v>
      </c>
      <c r="F218" s="81">
        <v>12.96</v>
      </c>
      <c r="G218" s="108"/>
      <c r="H218" s="14"/>
      <c r="I218" s="14"/>
    </row>
    <row r="219" ht="15" customHeight="1">
      <c r="A219" s="107"/>
      <c r="B219" t="s" s="105">
        <v>278</v>
      </c>
      <c r="C219" s="81">
        <v>13.58</v>
      </c>
      <c r="D219" s="81">
        <v>13.58</v>
      </c>
      <c r="E219" s="81">
        <v>13.58</v>
      </c>
      <c r="F219" s="81">
        <v>13.58</v>
      </c>
      <c r="G219" s="108"/>
      <c r="H219" s="14"/>
      <c r="I219" s="14"/>
    </row>
    <row r="220" ht="15" customHeight="1">
      <c r="A220" s="107"/>
      <c r="B220" t="s" s="105">
        <v>279</v>
      </c>
      <c r="C220" s="81">
        <v>12.99</v>
      </c>
      <c r="D220" s="81">
        <v>13.8</v>
      </c>
      <c r="E220" s="81">
        <v>13.8</v>
      </c>
      <c r="F220" s="81">
        <v>13.8</v>
      </c>
      <c r="G220" s="108"/>
      <c r="H220" s="14"/>
      <c r="I220" s="14"/>
    </row>
    <row r="221" ht="15" customHeight="1">
      <c r="A221" s="107"/>
      <c r="B221" t="s" s="105">
        <v>280</v>
      </c>
      <c r="C221" s="81">
        <v>15.29</v>
      </c>
      <c r="D221" s="81">
        <v>15.29</v>
      </c>
      <c r="E221" s="81">
        <v>15.29</v>
      </c>
      <c r="F221" s="81">
        <v>15.29</v>
      </c>
      <c r="G221" s="108"/>
      <c r="H221" s="14"/>
      <c r="I221" s="14"/>
    </row>
    <row r="222" ht="15" customHeight="1">
      <c r="A222" s="107"/>
      <c r="B222" t="s" s="105">
        <v>281</v>
      </c>
      <c r="C222" s="81">
        <v>10.32</v>
      </c>
      <c r="D222" s="81">
        <v>23.07</v>
      </c>
      <c r="E222" s="81">
        <v>23.07</v>
      </c>
      <c r="F222" s="81">
        <v>23.07</v>
      </c>
      <c r="G222" s="108"/>
      <c r="H222" s="14"/>
      <c r="I222" s="14"/>
    </row>
    <row r="223" ht="15" customHeight="1">
      <c r="A223" s="107"/>
      <c r="B223" t="s" s="105">
        <v>282</v>
      </c>
      <c r="C223" s="81">
        <v>5.28</v>
      </c>
      <c r="D223" s="81">
        <v>5.21</v>
      </c>
      <c r="E223" s="81">
        <v>5.21</v>
      </c>
      <c r="F223" s="81">
        <v>5.21</v>
      </c>
      <c r="G223" s="108"/>
      <c r="H223" s="14"/>
      <c r="I223" s="14"/>
    </row>
    <row r="224" ht="15" customHeight="1">
      <c r="A224" s="107"/>
      <c r="B224" t="s" s="105">
        <v>283</v>
      </c>
      <c r="C224" s="81">
        <v>11.57</v>
      </c>
      <c r="D224" s="81">
        <v>11.57</v>
      </c>
      <c r="E224" s="81">
        <v>11.57</v>
      </c>
      <c r="F224" s="81">
        <v>11.57</v>
      </c>
      <c r="G224" s="108"/>
      <c r="H224" s="14"/>
      <c r="I224" s="14"/>
    </row>
    <row r="225" ht="15" customHeight="1">
      <c r="A225" s="107"/>
      <c r="B225" t="s" s="105">
        <v>284</v>
      </c>
      <c r="C225" s="81">
        <v>17.96</v>
      </c>
      <c r="D225" s="81">
        <v>17.96</v>
      </c>
      <c r="E225" s="81">
        <v>17.96</v>
      </c>
      <c r="F225" s="81">
        <v>17.96</v>
      </c>
      <c r="G225" s="108"/>
      <c r="H225" s="14"/>
      <c r="I225" s="14"/>
    </row>
    <row r="226" ht="15" customHeight="1">
      <c r="A226" s="107"/>
      <c r="B226" t="s" s="105">
        <v>285</v>
      </c>
      <c r="C226" s="81">
        <v>6.23</v>
      </c>
      <c r="D226" s="81">
        <v>6.23</v>
      </c>
      <c r="E226" s="81">
        <v>6.23</v>
      </c>
      <c r="F226" s="81">
        <v>6.23</v>
      </c>
      <c r="G226" s="108"/>
      <c r="H226" s="14"/>
      <c r="I226" s="14"/>
    </row>
    <row r="227" ht="15" customHeight="1">
      <c r="A227" s="107"/>
      <c r="B227" t="s" s="105">
        <v>286</v>
      </c>
      <c r="C227" s="81">
        <v>6.62</v>
      </c>
      <c r="D227" s="81">
        <v>6.62</v>
      </c>
      <c r="E227" s="81">
        <v>6.62</v>
      </c>
      <c r="F227" s="81">
        <v>6.62</v>
      </c>
      <c r="G227" s="108"/>
      <c r="H227" s="14"/>
      <c r="I227" s="14"/>
    </row>
    <row r="228" ht="15" customHeight="1">
      <c r="A228" s="107"/>
      <c r="B228" t="s" s="105">
        <v>287</v>
      </c>
      <c r="C228" s="81">
        <v>13.64</v>
      </c>
      <c r="D228" s="81">
        <v>13.64</v>
      </c>
      <c r="E228" s="81">
        <v>13.64</v>
      </c>
      <c r="F228" s="81">
        <v>13.64</v>
      </c>
      <c r="G228" s="108"/>
      <c r="H228" s="14"/>
      <c r="I228" s="14"/>
    </row>
    <row r="229" ht="15" customHeight="1">
      <c r="A229" s="107"/>
      <c r="B229" t="s" s="105">
        <v>288</v>
      </c>
      <c r="C229" s="81">
        <v>17.93</v>
      </c>
      <c r="D229" s="81">
        <v>17.93</v>
      </c>
      <c r="E229" s="81">
        <v>17.93</v>
      </c>
      <c r="F229" s="81">
        <v>17.93</v>
      </c>
      <c r="G229" s="108"/>
      <c r="H229" s="14"/>
      <c r="I229" s="14"/>
    </row>
    <row r="230" ht="15" customHeight="1">
      <c r="A230" s="107"/>
      <c r="B230" t="s" s="105">
        <v>289</v>
      </c>
      <c r="C230" s="81">
        <v>17.58</v>
      </c>
      <c r="D230" s="81">
        <v>17.58</v>
      </c>
      <c r="E230" s="81">
        <v>17.58</v>
      </c>
      <c r="F230" s="81">
        <v>17.58</v>
      </c>
      <c r="G230" s="108"/>
      <c r="H230" s="14"/>
      <c r="I230" s="14"/>
    </row>
    <row r="231" ht="15" customHeight="1">
      <c r="A231" s="107"/>
      <c r="B231" t="s" s="105">
        <v>290</v>
      </c>
      <c r="C231" s="81">
        <v>9.52</v>
      </c>
      <c r="D231" s="81">
        <v>19.67</v>
      </c>
      <c r="E231" s="81">
        <v>19.67</v>
      </c>
      <c r="F231" s="81">
        <v>19.67</v>
      </c>
      <c r="G231" s="108"/>
      <c r="H231" s="14"/>
      <c r="I231" s="14"/>
    </row>
    <row r="232" ht="15" customHeight="1">
      <c r="A232" s="107"/>
      <c r="B232" t="s" s="105">
        <v>291</v>
      </c>
      <c r="C232" s="81">
        <v>17.86</v>
      </c>
      <c r="D232" s="81">
        <v>17.86</v>
      </c>
      <c r="E232" s="81">
        <v>17.86</v>
      </c>
      <c r="F232" s="81">
        <v>17.86</v>
      </c>
      <c r="G232" s="108"/>
      <c r="H232" s="14"/>
      <c r="I232" s="14"/>
    </row>
    <row r="233" ht="15" customHeight="1">
      <c r="A233" s="107"/>
      <c r="B233" t="s" s="105">
        <v>292</v>
      </c>
      <c r="C233" s="81">
        <v>12.72</v>
      </c>
      <c r="D233" s="81">
        <v>12.72</v>
      </c>
      <c r="E233" s="81">
        <v>12.72</v>
      </c>
      <c r="F233" s="81">
        <v>12.72</v>
      </c>
      <c r="G233" s="108"/>
      <c r="H233" s="14"/>
      <c r="I233" s="14"/>
    </row>
    <row r="234" ht="15" customHeight="1">
      <c r="A234" s="107"/>
      <c r="B234" t="s" s="105">
        <v>293</v>
      </c>
      <c r="C234" s="81">
        <v>15.14</v>
      </c>
      <c r="D234" s="81">
        <v>15.14</v>
      </c>
      <c r="E234" s="81">
        <v>15.14</v>
      </c>
      <c r="F234" s="81">
        <v>15.14</v>
      </c>
      <c r="G234" s="108"/>
      <c r="H234" s="14"/>
      <c r="I234" s="14"/>
    </row>
    <row r="235" ht="15" customHeight="1">
      <c r="A235" s="107"/>
      <c r="B235" t="s" s="105">
        <v>294</v>
      </c>
      <c r="C235" s="81">
        <v>17.5</v>
      </c>
      <c r="D235" s="81">
        <v>17.5</v>
      </c>
      <c r="E235" s="81">
        <v>17.5</v>
      </c>
      <c r="F235" s="81">
        <v>17.5</v>
      </c>
      <c r="G235" s="108"/>
      <c r="H235" s="14"/>
      <c r="I235" s="14"/>
    </row>
    <row r="236" ht="15" customHeight="1">
      <c r="A236" s="107"/>
      <c r="B236" t="s" s="105">
        <v>295</v>
      </c>
      <c r="C236" s="81">
        <v>15.79</v>
      </c>
      <c r="D236" s="81">
        <v>15.79</v>
      </c>
      <c r="E236" s="81">
        <v>15.79</v>
      </c>
      <c r="F236" s="81">
        <v>15.79</v>
      </c>
      <c r="G236" s="108"/>
      <c r="H236" s="14"/>
      <c r="I236" s="14"/>
    </row>
    <row r="237" ht="15" customHeight="1">
      <c r="A237" s="107"/>
      <c r="B237" t="s" s="105">
        <v>296</v>
      </c>
      <c r="C237" s="81">
        <v>12.84</v>
      </c>
      <c r="D237" s="81">
        <v>12.84</v>
      </c>
      <c r="E237" s="81">
        <v>12.84</v>
      </c>
      <c r="F237" s="81">
        <v>12.84</v>
      </c>
      <c r="G237" s="108"/>
      <c r="H237" s="14"/>
      <c r="I237" s="14"/>
    </row>
    <row r="238" ht="15" customHeight="1">
      <c r="A238" s="107"/>
      <c r="B238" t="s" s="105">
        <v>297</v>
      </c>
      <c r="C238" s="81">
        <v>18.32</v>
      </c>
      <c r="D238" s="81">
        <v>39.21</v>
      </c>
      <c r="E238" s="81">
        <v>39.21</v>
      </c>
      <c r="F238" s="81">
        <v>39.21</v>
      </c>
      <c r="G238" s="108"/>
      <c r="H238" s="14"/>
      <c r="I238" s="14"/>
    </row>
    <row r="239" ht="15" customHeight="1">
      <c r="A239" s="107"/>
      <c r="B239" t="s" s="105">
        <v>298</v>
      </c>
      <c r="C239" s="81">
        <v>20.72</v>
      </c>
      <c r="D239" s="81">
        <v>20.72</v>
      </c>
      <c r="E239" s="81">
        <v>20.72</v>
      </c>
      <c r="F239" s="81">
        <v>20.72</v>
      </c>
      <c r="G239" s="108"/>
      <c r="H239" s="14"/>
      <c r="I239" s="14"/>
    </row>
    <row r="240" ht="15" customHeight="1">
      <c r="A240" s="107"/>
      <c r="B240" t="s" s="105">
        <v>299</v>
      </c>
      <c r="C240" s="81">
        <v>12.48</v>
      </c>
      <c r="D240" s="81">
        <v>18.33</v>
      </c>
      <c r="E240" s="81">
        <v>18.33</v>
      </c>
      <c r="F240" s="81">
        <v>18.33</v>
      </c>
      <c r="G240" s="108"/>
      <c r="H240" s="14"/>
      <c r="I240" s="14"/>
    </row>
    <row r="241" ht="15" customHeight="1">
      <c r="A241" s="107"/>
      <c r="B241" t="s" s="105">
        <v>300</v>
      </c>
      <c r="C241" s="81">
        <v>13.71</v>
      </c>
      <c r="D241" s="81">
        <v>13.71</v>
      </c>
      <c r="E241" s="81">
        <v>13.71</v>
      </c>
      <c r="F241" s="81">
        <v>13.71</v>
      </c>
      <c r="G241" s="108"/>
      <c r="H241" s="14"/>
      <c r="I241" s="14"/>
    </row>
    <row r="242" ht="15" customHeight="1">
      <c r="A242" s="107"/>
      <c r="B242" t="s" s="105">
        <v>301</v>
      </c>
      <c r="C242" s="81">
        <v>15.05</v>
      </c>
      <c r="D242" s="81">
        <v>15.05</v>
      </c>
      <c r="E242" s="81">
        <v>15.05</v>
      </c>
      <c r="F242" s="81">
        <v>15.05</v>
      </c>
      <c r="G242" s="108"/>
      <c r="H242" s="14"/>
      <c r="I242" s="14"/>
    </row>
    <row r="243" ht="15" customHeight="1">
      <c r="A243" s="107"/>
      <c r="B243" t="s" s="105">
        <v>302</v>
      </c>
      <c r="C243" s="81">
        <v>15.14</v>
      </c>
      <c r="D243" s="81">
        <v>15.14</v>
      </c>
      <c r="E243" s="81">
        <v>15.14</v>
      </c>
      <c r="F243" s="81">
        <v>15.14</v>
      </c>
      <c r="G243" s="108"/>
      <c r="H243" s="14"/>
      <c r="I243" s="14"/>
    </row>
    <row r="244" ht="15" customHeight="1">
      <c r="A244" s="107"/>
      <c r="B244" t="s" s="105">
        <v>303</v>
      </c>
      <c r="C244" s="81">
        <v>5.98</v>
      </c>
      <c r="D244" s="81">
        <v>5.7</v>
      </c>
      <c r="E244" s="81">
        <v>5.7</v>
      </c>
      <c r="F244" s="81">
        <v>5.7</v>
      </c>
      <c r="G244" s="108"/>
      <c r="H244" s="14"/>
      <c r="I244" s="14"/>
    </row>
    <row r="245" ht="15" customHeight="1">
      <c r="A245" s="107"/>
      <c r="B245" t="s" s="105">
        <v>304</v>
      </c>
      <c r="C245" s="81">
        <v>11.13</v>
      </c>
      <c r="D245" s="81">
        <v>22.18</v>
      </c>
      <c r="E245" s="81">
        <v>22.18</v>
      </c>
      <c r="F245" s="81">
        <v>22.18</v>
      </c>
      <c r="G245" s="108"/>
      <c r="H245" s="14"/>
      <c r="I245" s="14"/>
    </row>
    <row r="246" ht="15" customHeight="1">
      <c r="A246" s="107"/>
      <c r="B246" t="s" s="105">
        <v>305</v>
      </c>
      <c r="C246" s="81">
        <v>12.08</v>
      </c>
      <c r="D246" s="81">
        <v>23.36</v>
      </c>
      <c r="E246" s="81">
        <v>23.36</v>
      </c>
      <c r="F246" s="81">
        <v>23.36</v>
      </c>
      <c r="G246" s="108"/>
      <c r="H246" s="14"/>
      <c r="I246" s="14"/>
    </row>
    <row r="247" ht="15" customHeight="1">
      <c r="A247" s="107"/>
      <c r="B247" t="s" s="105">
        <v>306</v>
      </c>
      <c r="C247" s="81">
        <v>13.6</v>
      </c>
      <c r="D247" s="81">
        <v>18.53</v>
      </c>
      <c r="E247" s="81">
        <v>18.53</v>
      </c>
      <c r="F247" s="81">
        <v>18.53</v>
      </c>
      <c r="G247" s="108"/>
      <c r="H247" s="14"/>
      <c r="I247" s="14"/>
    </row>
    <row r="248" ht="15" customHeight="1">
      <c r="A248" s="107"/>
      <c r="B248" t="s" s="105">
        <v>307</v>
      </c>
      <c r="C248" s="81">
        <v>12.59</v>
      </c>
      <c r="D248" s="81">
        <v>13.21</v>
      </c>
      <c r="E248" s="81">
        <v>13.21</v>
      </c>
      <c r="F248" s="81">
        <v>13.21</v>
      </c>
      <c r="G248" s="108"/>
      <c r="H248" s="14"/>
      <c r="I248" s="14"/>
    </row>
    <row r="249" ht="15" customHeight="1">
      <c r="A249" s="107"/>
      <c r="B249" t="s" s="105">
        <v>308</v>
      </c>
      <c r="C249" s="81">
        <v>11.58</v>
      </c>
      <c r="D249" s="81">
        <v>11.58</v>
      </c>
      <c r="E249" s="81">
        <v>11.58</v>
      </c>
      <c r="F249" s="81">
        <v>11.58</v>
      </c>
      <c r="G249" s="108"/>
      <c r="H249" s="14"/>
      <c r="I249" s="14"/>
    </row>
    <row r="250" ht="15" customHeight="1">
      <c r="A250" s="107"/>
      <c r="B250" t="s" s="105">
        <v>309</v>
      </c>
      <c r="C250" s="81">
        <v>9.51</v>
      </c>
      <c r="D250" s="81">
        <v>18.98</v>
      </c>
      <c r="E250" s="81">
        <v>18.98</v>
      </c>
      <c r="F250" s="81">
        <v>18.98</v>
      </c>
      <c r="G250" s="108"/>
      <c r="H250" s="14"/>
      <c r="I250" s="14"/>
    </row>
    <row r="251" ht="15" customHeight="1">
      <c r="A251" s="107"/>
      <c r="B251" t="s" s="105">
        <v>310</v>
      </c>
      <c r="C251" s="81">
        <v>10.66</v>
      </c>
      <c r="D251" s="81">
        <v>10.66</v>
      </c>
      <c r="E251" s="81">
        <v>10.66</v>
      </c>
      <c r="F251" s="81">
        <v>10.66</v>
      </c>
      <c r="G251" s="108"/>
      <c r="H251" s="14"/>
      <c r="I251" s="14"/>
    </row>
    <row r="252" ht="15" customHeight="1">
      <c r="A252" s="107"/>
      <c r="B252" t="s" s="105">
        <v>311</v>
      </c>
      <c r="C252" s="81">
        <v>11.87</v>
      </c>
      <c r="D252" s="81">
        <v>11.87</v>
      </c>
      <c r="E252" s="81">
        <v>11.87</v>
      </c>
      <c r="F252" s="81">
        <v>11.87</v>
      </c>
      <c r="G252" s="108"/>
      <c r="H252" s="14"/>
      <c r="I252" s="14"/>
    </row>
    <row r="253" ht="15" customHeight="1">
      <c r="A253" s="107"/>
      <c r="B253" t="s" s="105">
        <v>312</v>
      </c>
      <c r="C253" s="81">
        <v>15.22</v>
      </c>
      <c r="D253" s="81">
        <v>15.22</v>
      </c>
      <c r="E253" s="81">
        <v>15.22</v>
      </c>
      <c r="F253" s="81">
        <v>15.22</v>
      </c>
      <c r="G253" s="108"/>
      <c r="H253" s="14"/>
      <c r="I253" s="14"/>
    </row>
    <row r="254" ht="15" customHeight="1">
      <c r="A254" s="107"/>
      <c r="B254" t="s" s="105">
        <v>313</v>
      </c>
      <c r="C254" s="81">
        <v>9.43</v>
      </c>
      <c r="D254" s="81">
        <v>9.43</v>
      </c>
      <c r="E254" s="81">
        <v>9.43</v>
      </c>
      <c r="F254" s="81">
        <v>9.43</v>
      </c>
      <c r="G254" s="108"/>
      <c r="H254" s="14"/>
      <c r="I254" s="14"/>
    </row>
    <row r="255" ht="15" customHeight="1">
      <c r="A255" s="107"/>
      <c r="B255" t="s" s="105">
        <v>314</v>
      </c>
      <c r="C255" s="81">
        <v>5.18</v>
      </c>
      <c r="D255" s="81">
        <v>9.48</v>
      </c>
      <c r="E255" s="81">
        <v>9.48</v>
      </c>
      <c r="F255" s="81">
        <v>9.48</v>
      </c>
      <c r="G255" s="108"/>
      <c r="H255" s="14"/>
      <c r="I255" s="14"/>
    </row>
    <row r="256" ht="15" customHeight="1">
      <c r="A256" s="107"/>
      <c r="B256" t="s" s="105">
        <v>315</v>
      </c>
      <c r="C256" s="81">
        <v>13.02</v>
      </c>
      <c r="D256" s="81">
        <v>13.02</v>
      </c>
      <c r="E256" s="81">
        <v>13.02</v>
      </c>
      <c r="F256" s="81">
        <v>13.02</v>
      </c>
      <c r="G256" s="108"/>
      <c r="H256" s="14"/>
      <c r="I256" s="14"/>
    </row>
    <row r="257" ht="15" customHeight="1">
      <c r="A257" s="107"/>
      <c r="B257" t="s" s="105">
        <v>316</v>
      </c>
      <c r="C257" s="81">
        <v>9.789999999999999</v>
      </c>
      <c r="D257" s="81">
        <v>9.789999999999999</v>
      </c>
      <c r="E257" s="81">
        <v>9.789999999999999</v>
      </c>
      <c r="F257" s="81">
        <v>9.789999999999999</v>
      </c>
      <c r="G257" s="108"/>
      <c r="H257" s="14"/>
      <c r="I257" s="14"/>
    </row>
    <row r="258" ht="15" customHeight="1">
      <c r="A258" s="107"/>
      <c r="B258" t="s" s="105">
        <v>317</v>
      </c>
      <c r="C258" s="81">
        <v>18.6</v>
      </c>
      <c r="D258" s="81">
        <v>18.6</v>
      </c>
      <c r="E258" s="81">
        <v>18.6</v>
      </c>
      <c r="F258" s="81">
        <v>18.6</v>
      </c>
      <c r="G258" s="108"/>
      <c r="H258" s="14"/>
      <c r="I258" s="14"/>
    </row>
    <row r="259" ht="15" customHeight="1">
      <c r="A259" s="107"/>
      <c r="B259" t="s" s="105">
        <v>318</v>
      </c>
      <c r="C259" s="81">
        <v>13.72</v>
      </c>
      <c r="D259" s="81">
        <v>13.72</v>
      </c>
      <c r="E259" s="81">
        <v>13.72</v>
      </c>
      <c r="F259" s="81">
        <v>13.72</v>
      </c>
      <c r="G259" s="108"/>
      <c r="H259" s="14"/>
      <c r="I259" s="14"/>
    </row>
    <row r="260" ht="15" customHeight="1">
      <c r="A260" s="107"/>
      <c r="B260" t="s" s="105">
        <v>319</v>
      </c>
      <c r="C260" s="81">
        <v>12.51</v>
      </c>
      <c r="D260" s="81">
        <v>25.25</v>
      </c>
      <c r="E260" s="81">
        <v>25.25</v>
      </c>
      <c r="F260" s="81">
        <v>25.25</v>
      </c>
      <c r="G260" s="108"/>
      <c r="H260" s="14"/>
      <c r="I260" s="14"/>
    </row>
    <row r="261" ht="15" customHeight="1">
      <c r="A261" s="107"/>
      <c r="B261" t="s" s="105">
        <v>320</v>
      </c>
      <c r="C261" s="81">
        <v>10.8</v>
      </c>
      <c r="D261" s="81">
        <v>10.8</v>
      </c>
      <c r="E261" s="81">
        <v>10.8</v>
      </c>
      <c r="F261" s="81">
        <v>10.8</v>
      </c>
      <c r="G261" s="108"/>
      <c r="H261" s="14"/>
      <c r="I261" s="14"/>
    </row>
    <row r="262" ht="15" customHeight="1">
      <c r="A262" s="107"/>
      <c r="B262" t="s" s="105">
        <v>321</v>
      </c>
      <c r="C262" s="81">
        <v>10.59</v>
      </c>
      <c r="D262" s="81">
        <v>10.59</v>
      </c>
      <c r="E262" s="81">
        <v>10.59</v>
      </c>
      <c r="F262" s="81">
        <v>10.59</v>
      </c>
      <c r="G262" s="108"/>
      <c r="H262" s="14"/>
      <c r="I262" s="14"/>
    </row>
    <row r="263" ht="15" customHeight="1">
      <c r="A263" s="107"/>
      <c r="B263" t="s" s="105">
        <v>322</v>
      </c>
      <c r="C263" s="81">
        <v>11.5</v>
      </c>
      <c r="D263" s="81">
        <v>11.5</v>
      </c>
      <c r="E263" s="81">
        <v>11.5</v>
      </c>
      <c r="F263" s="81">
        <v>11.5</v>
      </c>
      <c r="G263" s="108"/>
      <c r="H263" s="14"/>
      <c r="I263" s="14"/>
    </row>
    <row r="264" ht="15" customHeight="1">
      <c r="A264" s="107"/>
      <c r="B264" t="s" s="105">
        <v>323</v>
      </c>
      <c r="C264" s="81">
        <v>11.26</v>
      </c>
      <c r="D264" s="81">
        <v>23.34</v>
      </c>
      <c r="E264" s="81">
        <v>23.34</v>
      </c>
      <c r="F264" s="81">
        <v>23.34</v>
      </c>
      <c r="G264" s="108"/>
      <c r="H264" s="14"/>
      <c r="I264" s="14"/>
    </row>
    <row r="265" ht="15" customHeight="1">
      <c r="A265" s="107"/>
      <c r="B265" t="s" s="105">
        <v>324</v>
      </c>
      <c r="C265" s="81">
        <v>13.69</v>
      </c>
      <c r="D265" s="81">
        <v>13.69</v>
      </c>
      <c r="E265" s="81">
        <v>13.69</v>
      </c>
      <c r="F265" s="81">
        <v>13.69</v>
      </c>
      <c r="G265" s="108"/>
      <c r="H265" s="14"/>
      <c r="I265" s="14"/>
    </row>
    <row r="266" ht="15" customHeight="1">
      <c r="A266" s="107"/>
      <c r="B266" t="s" s="105">
        <v>325</v>
      </c>
      <c r="C266" s="81">
        <v>11.13</v>
      </c>
      <c r="D266" s="81">
        <v>11.13</v>
      </c>
      <c r="E266" s="81">
        <v>11.13</v>
      </c>
      <c r="F266" s="81">
        <v>11.13</v>
      </c>
      <c r="G266" s="108"/>
      <c r="H266" s="14"/>
      <c r="I266" s="14"/>
    </row>
    <row r="267" ht="15" customHeight="1">
      <c r="A267" s="107"/>
      <c r="B267" t="s" s="105">
        <v>326</v>
      </c>
      <c r="C267" s="81">
        <v>13.11</v>
      </c>
      <c r="D267" s="81">
        <v>28.63</v>
      </c>
      <c r="E267" s="81">
        <v>28.63</v>
      </c>
      <c r="F267" s="81">
        <v>28.56</v>
      </c>
      <c r="G267" s="108"/>
      <c r="H267" s="14"/>
      <c r="I267" s="14"/>
    </row>
    <row r="268" ht="15" customHeight="1">
      <c r="A268" s="107"/>
      <c r="B268" t="s" s="105">
        <v>327</v>
      </c>
      <c r="C268" s="81">
        <v>18.59</v>
      </c>
      <c r="D268" s="81">
        <v>18.59</v>
      </c>
      <c r="E268" s="81">
        <v>18.59</v>
      </c>
      <c r="F268" s="81">
        <v>18.59</v>
      </c>
      <c r="G268" s="108"/>
      <c r="H268" s="14"/>
      <c r="I268" s="14"/>
    </row>
    <row r="269" ht="15" customHeight="1">
      <c r="A269" s="107"/>
      <c r="B269" t="s" s="105">
        <v>328</v>
      </c>
      <c r="C269" s="81">
        <v>11.52</v>
      </c>
      <c r="D269" s="81">
        <v>11.52</v>
      </c>
      <c r="E269" s="81">
        <v>11.52</v>
      </c>
      <c r="F269" s="81">
        <v>11.52</v>
      </c>
      <c r="G269" s="108"/>
      <c r="H269" s="14"/>
      <c r="I269" s="14"/>
    </row>
    <row r="270" ht="15" customHeight="1">
      <c r="A270" s="107"/>
      <c r="B270" t="s" s="105">
        <v>329</v>
      </c>
      <c r="C270" s="81">
        <v>13.65</v>
      </c>
      <c r="D270" s="81">
        <v>13.65</v>
      </c>
      <c r="E270" s="81">
        <v>13.65</v>
      </c>
      <c r="F270" s="81">
        <v>13.65</v>
      </c>
      <c r="G270" s="108"/>
      <c r="H270" s="14"/>
      <c r="I270" s="14"/>
    </row>
    <row r="271" ht="15" customHeight="1">
      <c r="A271" s="107"/>
      <c r="B271" t="s" s="105">
        <v>330</v>
      </c>
      <c r="C271" s="81">
        <v>18.01</v>
      </c>
      <c r="D271" s="81">
        <v>18.01</v>
      </c>
      <c r="E271" s="81">
        <v>18.01</v>
      </c>
      <c r="F271" s="81">
        <v>18.01</v>
      </c>
      <c r="G271" s="108"/>
      <c r="H271" s="14"/>
      <c r="I271" s="14"/>
    </row>
    <row r="272" ht="15" customHeight="1">
      <c r="A272" s="107"/>
      <c r="B272" t="s" s="105">
        <v>331</v>
      </c>
      <c r="C272" s="81">
        <v>14.18</v>
      </c>
      <c r="D272" s="81">
        <v>14.18</v>
      </c>
      <c r="E272" s="81">
        <v>14.18</v>
      </c>
      <c r="F272" s="81">
        <v>14.18</v>
      </c>
      <c r="G272" s="108"/>
      <c r="H272" s="14"/>
      <c r="I272" s="14"/>
    </row>
    <row r="273" ht="15" customHeight="1">
      <c r="A273" s="107"/>
      <c r="B273" t="s" s="105">
        <v>332</v>
      </c>
      <c r="C273" s="81">
        <v>13.12</v>
      </c>
      <c r="D273" s="81">
        <v>13.12</v>
      </c>
      <c r="E273" s="81">
        <v>13.12</v>
      </c>
      <c r="F273" s="81">
        <v>13.12</v>
      </c>
      <c r="G273" s="108"/>
      <c r="H273" s="14"/>
      <c r="I273" s="14"/>
    </row>
    <row r="274" ht="15" customHeight="1">
      <c r="A274" s="107"/>
      <c r="B274" t="s" s="105">
        <v>333</v>
      </c>
      <c r="C274" s="81">
        <v>18.44</v>
      </c>
      <c r="D274" s="81">
        <v>18.44</v>
      </c>
      <c r="E274" s="81">
        <v>18.44</v>
      </c>
      <c r="F274" s="81">
        <v>18.44</v>
      </c>
      <c r="G274" s="108"/>
      <c r="H274" s="14"/>
      <c r="I274" s="14"/>
    </row>
    <row r="275" ht="15" customHeight="1">
      <c r="A275" s="107"/>
      <c r="B275" t="s" s="105">
        <v>334</v>
      </c>
      <c r="C275" s="81">
        <v>12.68</v>
      </c>
      <c r="D275" s="81">
        <v>25.36</v>
      </c>
      <c r="E275" s="81">
        <v>25.36</v>
      </c>
      <c r="F275" s="81">
        <v>25.36</v>
      </c>
      <c r="G275" s="108"/>
      <c r="H275" s="14"/>
      <c r="I275" s="14"/>
    </row>
    <row r="276" ht="15" customHeight="1">
      <c r="A276" s="107"/>
      <c r="B276" t="s" s="105">
        <v>335</v>
      </c>
      <c r="C276" s="81">
        <v>10.34</v>
      </c>
      <c r="D276" s="81">
        <v>17.35</v>
      </c>
      <c r="E276" s="81">
        <v>17.35</v>
      </c>
      <c r="F276" s="81">
        <v>17.35</v>
      </c>
      <c r="G276" s="108"/>
      <c r="H276" s="14"/>
      <c r="I276" s="14"/>
    </row>
    <row r="277" ht="15" customHeight="1">
      <c r="A277" s="107"/>
      <c r="B277" t="s" s="105">
        <v>336</v>
      </c>
      <c r="C277" s="81">
        <v>15.42</v>
      </c>
      <c r="D277" s="81">
        <v>15.42</v>
      </c>
      <c r="E277" s="81">
        <v>15.42</v>
      </c>
      <c r="F277" s="81">
        <v>15.42</v>
      </c>
      <c r="G277" s="108"/>
      <c r="H277" s="14"/>
      <c r="I277" s="14"/>
    </row>
    <row r="278" ht="15" customHeight="1">
      <c r="A278" s="107"/>
      <c r="B278" t="s" s="105">
        <v>337</v>
      </c>
      <c r="C278" s="81">
        <v>14.33</v>
      </c>
      <c r="D278" s="81">
        <v>14.33</v>
      </c>
      <c r="E278" s="81">
        <v>14.33</v>
      </c>
      <c r="F278" s="81">
        <v>14.33</v>
      </c>
      <c r="G278" s="108"/>
      <c r="H278" s="14"/>
      <c r="I278" s="14"/>
    </row>
    <row r="279" ht="15" customHeight="1">
      <c r="A279" s="107"/>
      <c r="B279" t="s" s="105">
        <v>338</v>
      </c>
      <c r="C279" s="81">
        <v>14.76</v>
      </c>
      <c r="D279" s="81">
        <v>14.76</v>
      </c>
      <c r="E279" s="81">
        <v>14.76</v>
      </c>
      <c r="F279" s="81">
        <v>14.76</v>
      </c>
      <c r="G279" s="108"/>
      <c r="H279" s="14"/>
      <c r="I279" s="14"/>
    </row>
    <row r="280" ht="15" customHeight="1">
      <c r="A280" s="107"/>
      <c r="B280" t="s" s="105">
        <v>339</v>
      </c>
      <c r="C280" s="81">
        <v>15.84</v>
      </c>
      <c r="D280" s="81">
        <v>15.84</v>
      </c>
      <c r="E280" s="81">
        <v>15.84</v>
      </c>
      <c r="F280" s="81">
        <v>15.84</v>
      </c>
      <c r="G280" s="108"/>
      <c r="H280" s="14"/>
      <c r="I280" s="14"/>
    </row>
    <row r="281" ht="15" customHeight="1">
      <c r="A281" s="107"/>
      <c r="B281" t="s" s="105">
        <v>340</v>
      </c>
      <c r="C281" s="81">
        <v>16.11</v>
      </c>
      <c r="D281" s="81">
        <v>16.11</v>
      </c>
      <c r="E281" s="81">
        <v>16.11</v>
      </c>
      <c r="F281" s="81">
        <v>16.11</v>
      </c>
      <c r="G281" s="108"/>
      <c r="H281" s="14"/>
      <c r="I281" s="14"/>
    </row>
    <row r="282" ht="15" customHeight="1">
      <c r="A282" s="107"/>
      <c r="B282" t="s" s="105">
        <v>341</v>
      </c>
      <c r="C282" s="81">
        <v>12.06</v>
      </c>
      <c r="D282" s="81">
        <v>12.06</v>
      </c>
      <c r="E282" s="81">
        <v>12.06</v>
      </c>
      <c r="F282" s="81">
        <v>12.06</v>
      </c>
      <c r="G282" s="108"/>
      <c r="H282" s="14"/>
      <c r="I282" s="14"/>
    </row>
    <row r="283" ht="15" customHeight="1">
      <c r="A283" s="107"/>
      <c r="B283" t="s" s="105">
        <v>342</v>
      </c>
      <c r="C283" s="81">
        <v>17.05</v>
      </c>
      <c r="D283" s="81">
        <v>36.4</v>
      </c>
      <c r="E283" s="81">
        <v>36.4</v>
      </c>
      <c r="F283" s="81">
        <v>36.4</v>
      </c>
      <c r="G283" s="108"/>
      <c r="H283" s="14"/>
      <c r="I283" s="14"/>
    </row>
    <row r="284" ht="15" customHeight="1">
      <c r="A284" s="107"/>
      <c r="B284" t="s" s="105">
        <v>343</v>
      </c>
      <c r="C284" s="81">
        <v>14.3</v>
      </c>
      <c r="D284" s="81">
        <v>14.3</v>
      </c>
      <c r="E284" s="81">
        <v>14.3</v>
      </c>
      <c r="F284" s="81">
        <v>14.3</v>
      </c>
      <c r="G284" s="108"/>
      <c r="H284" s="14"/>
      <c r="I284" s="14"/>
    </row>
    <row r="285" ht="15" customHeight="1">
      <c r="A285" s="107"/>
      <c r="B285" t="s" s="105">
        <v>344</v>
      </c>
      <c r="C285" s="81">
        <v>8.140000000000001</v>
      </c>
      <c r="D285" s="81">
        <v>8.140000000000001</v>
      </c>
      <c r="E285" s="81">
        <v>8.140000000000001</v>
      </c>
      <c r="F285" s="81">
        <v>8.140000000000001</v>
      </c>
      <c r="G285" s="108"/>
      <c r="H285" s="14"/>
      <c r="I285" s="14"/>
    </row>
    <row r="286" ht="15" customHeight="1">
      <c r="A286" s="107"/>
      <c r="B286" t="s" s="105">
        <v>345</v>
      </c>
      <c r="C286" s="81">
        <v>11.1</v>
      </c>
      <c r="D286" s="81">
        <v>21.16</v>
      </c>
      <c r="E286" s="81">
        <v>21.16</v>
      </c>
      <c r="F286" s="81">
        <v>21.16</v>
      </c>
      <c r="G286" s="108"/>
      <c r="H286" s="14"/>
      <c r="I286" s="14"/>
    </row>
    <row r="287" ht="15" customHeight="1">
      <c r="A287" s="107"/>
      <c r="B287" t="s" s="105">
        <v>346</v>
      </c>
      <c r="C287" s="81">
        <v>13.55</v>
      </c>
      <c r="D287" s="81">
        <v>22.63</v>
      </c>
      <c r="E287" s="81">
        <v>22.63</v>
      </c>
      <c r="F287" s="81">
        <v>22.63</v>
      </c>
      <c r="G287" s="108"/>
      <c r="H287" s="14"/>
      <c r="I287" s="14"/>
    </row>
    <row r="288" ht="15" customHeight="1">
      <c r="A288" s="107"/>
      <c r="B288" t="s" s="105">
        <v>347</v>
      </c>
      <c r="C288" s="81">
        <v>18.13</v>
      </c>
      <c r="D288" s="81">
        <v>18.13</v>
      </c>
      <c r="E288" s="81">
        <v>18.13</v>
      </c>
      <c r="F288" s="81">
        <v>18.13</v>
      </c>
      <c r="G288" s="108"/>
      <c r="H288" s="14"/>
      <c r="I288" s="14"/>
    </row>
    <row r="289" ht="15" customHeight="1">
      <c r="A289" s="107"/>
      <c r="B289" t="s" s="105">
        <v>348</v>
      </c>
      <c r="C289" s="81">
        <v>18.07</v>
      </c>
      <c r="D289" s="81">
        <v>18.07</v>
      </c>
      <c r="E289" s="81">
        <v>18.07</v>
      </c>
      <c r="F289" s="81">
        <v>18.07</v>
      </c>
      <c r="G289" s="108"/>
      <c r="H289" s="14"/>
      <c r="I289" s="14"/>
    </row>
    <row r="290" ht="15" customHeight="1">
      <c r="A290" s="107"/>
      <c r="B290" t="s" s="105">
        <v>349</v>
      </c>
      <c r="C290" s="81">
        <v>15.77</v>
      </c>
      <c r="D290" s="81">
        <v>20.23</v>
      </c>
      <c r="E290" s="81">
        <v>20.23</v>
      </c>
      <c r="F290" s="81">
        <v>20.23</v>
      </c>
      <c r="G290" s="108"/>
      <c r="H290" s="14"/>
      <c r="I290" s="14"/>
    </row>
    <row r="291" ht="15" customHeight="1">
      <c r="A291" s="107"/>
      <c r="B291" t="s" s="105">
        <v>350</v>
      </c>
      <c r="C291" s="81">
        <v>12.8</v>
      </c>
      <c r="D291" s="81">
        <v>12.8</v>
      </c>
      <c r="E291" s="81">
        <v>12.8</v>
      </c>
      <c r="F291" s="81">
        <v>12.8</v>
      </c>
      <c r="G291" s="108"/>
      <c r="H291" s="14"/>
      <c r="I291" s="14"/>
    </row>
    <row r="292" ht="15" customHeight="1">
      <c r="A292" s="107"/>
      <c r="B292" t="s" s="105">
        <v>351</v>
      </c>
      <c r="C292" s="81">
        <v>13.85</v>
      </c>
      <c r="D292" s="81">
        <v>13.85</v>
      </c>
      <c r="E292" s="81">
        <v>13.85</v>
      </c>
      <c r="F292" s="81">
        <v>13.85</v>
      </c>
      <c r="G292" s="108"/>
      <c r="H292" s="14"/>
      <c r="I292" s="14"/>
    </row>
    <row r="293" ht="15" customHeight="1">
      <c r="A293" s="107"/>
      <c r="B293" t="s" s="105">
        <v>352</v>
      </c>
      <c r="C293" s="81">
        <v>11.74</v>
      </c>
      <c r="D293" s="81">
        <v>21.04</v>
      </c>
      <c r="E293" s="81">
        <v>21.04</v>
      </c>
      <c r="F293" s="81">
        <v>21.04</v>
      </c>
      <c r="G293" s="108"/>
      <c r="H293" s="14"/>
      <c r="I293" s="14"/>
    </row>
    <row r="294" ht="15" customHeight="1">
      <c r="A294" s="107"/>
      <c r="B294" t="s" s="105">
        <v>353</v>
      </c>
      <c r="C294" s="81">
        <v>12.05</v>
      </c>
      <c r="D294" s="81">
        <v>19.14</v>
      </c>
      <c r="E294" s="81">
        <v>19.14</v>
      </c>
      <c r="F294" s="81">
        <v>19.14</v>
      </c>
      <c r="G294" s="108"/>
      <c r="H294" s="14"/>
      <c r="I294" s="14"/>
    </row>
    <row r="295" ht="15" customHeight="1">
      <c r="A295" s="107"/>
      <c r="B295" t="s" s="105">
        <v>354</v>
      </c>
      <c r="C295" s="81">
        <v>12.05</v>
      </c>
      <c r="D295" s="81">
        <v>26.3</v>
      </c>
      <c r="E295" s="81">
        <v>26.3</v>
      </c>
      <c r="F295" s="81">
        <v>26.3</v>
      </c>
      <c r="G295" s="108"/>
      <c r="H295" s="14"/>
      <c r="I295" s="14"/>
    </row>
    <row r="296" ht="15" customHeight="1">
      <c r="A296" s="107"/>
      <c r="B296" t="s" s="105">
        <v>355</v>
      </c>
      <c r="C296" s="81">
        <v>12.92</v>
      </c>
      <c r="D296" s="81">
        <v>12.92</v>
      </c>
      <c r="E296" s="81">
        <v>12.92</v>
      </c>
      <c r="F296" s="81">
        <v>12.92</v>
      </c>
      <c r="G296" s="108"/>
      <c r="H296" s="14"/>
      <c r="I296" s="14"/>
    </row>
    <row r="297" ht="15" customHeight="1">
      <c r="A297" s="107"/>
      <c r="B297" t="s" s="105">
        <v>356</v>
      </c>
      <c r="C297" s="81">
        <v>14.1</v>
      </c>
      <c r="D297" s="81">
        <v>26.59</v>
      </c>
      <c r="E297" s="81">
        <v>26.59</v>
      </c>
      <c r="F297" s="81">
        <v>26.59</v>
      </c>
      <c r="G297" s="108"/>
      <c r="H297" s="14"/>
      <c r="I297" s="14"/>
    </row>
    <row r="298" ht="15" customHeight="1">
      <c r="A298" s="107"/>
      <c r="B298" t="s" s="105">
        <v>357</v>
      </c>
      <c r="C298" s="81">
        <v>7.32</v>
      </c>
      <c r="D298" s="81">
        <v>6.72</v>
      </c>
      <c r="E298" s="81">
        <v>6.72</v>
      </c>
      <c r="F298" s="81">
        <v>6.72</v>
      </c>
      <c r="G298" s="108"/>
      <c r="H298" s="14"/>
      <c r="I298" s="14"/>
    </row>
    <row r="299" ht="15" customHeight="1">
      <c r="A299" s="107"/>
      <c r="B299" t="s" s="105">
        <v>358</v>
      </c>
      <c r="C299" s="81">
        <v>8.76</v>
      </c>
      <c r="D299" s="81">
        <v>8.76</v>
      </c>
      <c r="E299" s="81">
        <v>8.76</v>
      </c>
      <c r="F299" s="81">
        <v>8.76</v>
      </c>
      <c r="G299" s="108"/>
      <c r="H299" s="14"/>
      <c r="I299" s="14"/>
    </row>
    <row r="300" ht="15" customHeight="1">
      <c r="A300" s="107"/>
      <c r="B300" t="s" s="105">
        <v>359</v>
      </c>
      <c r="C300" s="81">
        <v>15.2</v>
      </c>
      <c r="D300" s="81">
        <v>15.2</v>
      </c>
      <c r="E300" s="81">
        <v>15.2</v>
      </c>
      <c r="F300" s="81">
        <v>15.2</v>
      </c>
      <c r="G300" s="108"/>
      <c r="H300" s="14"/>
      <c r="I300" s="14"/>
    </row>
    <row r="301" ht="15" customHeight="1">
      <c r="A301" s="107"/>
      <c r="B301" t="s" s="105">
        <v>360</v>
      </c>
      <c r="C301" s="81">
        <v>15.26</v>
      </c>
      <c r="D301" s="81">
        <v>15.26</v>
      </c>
      <c r="E301" s="81">
        <v>15.26</v>
      </c>
      <c r="F301" s="81">
        <v>15.26</v>
      </c>
      <c r="G301" s="108"/>
      <c r="H301" s="14"/>
      <c r="I301" s="14"/>
    </row>
    <row r="302" ht="15" customHeight="1">
      <c r="A302" s="107"/>
      <c r="B302" t="s" s="105">
        <v>361</v>
      </c>
      <c r="C302" s="81">
        <v>6.54</v>
      </c>
      <c r="D302" s="81">
        <v>6.23</v>
      </c>
      <c r="E302" s="81">
        <v>6.23</v>
      </c>
      <c r="F302" s="81">
        <v>6.23</v>
      </c>
      <c r="G302" s="108"/>
      <c r="H302" s="14"/>
      <c r="I302" s="14"/>
    </row>
    <row r="303" ht="15" customHeight="1">
      <c r="A303" s="107"/>
      <c r="B303" t="s" s="105">
        <v>362</v>
      </c>
      <c r="C303" s="81">
        <v>14.14</v>
      </c>
      <c r="D303" s="81">
        <v>14.14</v>
      </c>
      <c r="E303" s="81">
        <v>14.14</v>
      </c>
      <c r="F303" s="81">
        <v>14.14</v>
      </c>
      <c r="G303" s="108"/>
      <c r="H303" s="14"/>
      <c r="I303" s="14"/>
    </row>
    <row r="304" ht="15" customHeight="1">
      <c r="A304" s="107"/>
      <c r="B304" t="s" s="105">
        <v>363</v>
      </c>
      <c r="C304" s="81">
        <v>6.58</v>
      </c>
      <c r="D304" s="81">
        <v>6.58</v>
      </c>
      <c r="E304" s="81">
        <v>6.58</v>
      </c>
      <c r="F304" s="81">
        <v>6.58</v>
      </c>
      <c r="G304" s="108"/>
      <c r="H304" s="14"/>
      <c r="I304" s="14"/>
    </row>
    <row r="305" ht="15" customHeight="1">
      <c r="A305" s="107"/>
      <c r="B305" t="s" s="105">
        <v>364</v>
      </c>
      <c r="C305" s="81">
        <v>13.87</v>
      </c>
      <c r="D305" s="81">
        <v>13.87</v>
      </c>
      <c r="E305" s="81">
        <v>13.87</v>
      </c>
      <c r="F305" s="81">
        <v>13.87</v>
      </c>
      <c r="G305" s="108"/>
      <c r="H305" s="14"/>
      <c r="I305" s="14"/>
    </row>
    <row r="306" ht="15" customHeight="1">
      <c r="A306" s="107"/>
      <c r="B306" t="s" s="105">
        <v>365</v>
      </c>
      <c r="C306" s="81">
        <v>13.95</v>
      </c>
      <c r="D306" s="81">
        <v>13.95</v>
      </c>
      <c r="E306" s="81">
        <v>13.95</v>
      </c>
      <c r="F306" s="81">
        <v>13.95</v>
      </c>
      <c r="G306" s="108"/>
      <c r="H306" s="14"/>
      <c r="I306" s="14"/>
    </row>
    <row r="307" ht="15" customHeight="1">
      <c r="A307" s="107"/>
      <c r="B307" t="s" s="105">
        <v>366</v>
      </c>
      <c r="C307" s="81">
        <v>11.73</v>
      </c>
      <c r="D307" s="81">
        <v>22.46</v>
      </c>
      <c r="E307" s="81">
        <v>22.46</v>
      </c>
      <c r="F307" s="81">
        <v>22.46</v>
      </c>
      <c r="G307" s="108"/>
      <c r="H307" s="14"/>
      <c r="I307" s="14"/>
    </row>
    <row r="308" ht="15" customHeight="1">
      <c r="A308" s="107"/>
      <c r="B308" t="s" s="105">
        <v>367</v>
      </c>
      <c r="C308" s="81">
        <v>17.06</v>
      </c>
      <c r="D308" s="81">
        <v>17.06</v>
      </c>
      <c r="E308" s="81">
        <v>17.06</v>
      </c>
      <c r="F308" s="81">
        <v>17.06</v>
      </c>
      <c r="G308" s="108"/>
      <c r="H308" s="14"/>
      <c r="I308" s="14"/>
    </row>
    <row r="309" ht="15" customHeight="1">
      <c r="A309" s="107"/>
      <c r="B309" t="s" s="105">
        <v>368</v>
      </c>
      <c r="C309" s="81">
        <v>13.89</v>
      </c>
      <c r="D309" s="81">
        <v>18.42</v>
      </c>
      <c r="E309" s="81">
        <v>18.42</v>
      </c>
      <c r="F309" s="81">
        <v>18.42</v>
      </c>
      <c r="G309" s="108"/>
      <c r="H309" s="14"/>
      <c r="I309" s="14"/>
    </row>
    <row r="310" ht="15" customHeight="1">
      <c r="A310" s="107"/>
      <c r="B310" t="s" s="105">
        <v>369</v>
      </c>
      <c r="C310" s="81">
        <v>10.32</v>
      </c>
      <c r="D310" s="81">
        <v>21.95</v>
      </c>
      <c r="E310" s="81">
        <v>21.95</v>
      </c>
      <c r="F310" s="81">
        <v>21.95</v>
      </c>
      <c r="G310" s="108"/>
      <c r="H310" s="14"/>
      <c r="I310" s="14"/>
    </row>
    <row r="311" ht="15" customHeight="1">
      <c r="A311" s="107"/>
      <c r="B311" t="s" s="105">
        <v>370</v>
      </c>
      <c r="C311" s="81">
        <v>17.26</v>
      </c>
      <c r="D311" s="81">
        <v>17.26</v>
      </c>
      <c r="E311" s="81">
        <v>17.26</v>
      </c>
      <c r="F311" s="81">
        <v>17.26</v>
      </c>
      <c r="G311" s="108"/>
      <c r="H311" s="14"/>
      <c r="I311" s="14"/>
    </row>
    <row r="312" ht="15" customHeight="1">
      <c r="A312" s="107"/>
      <c r="B312" t="s" s="105">
        <v>371</v>
      </c>
      <c r="C312" s="81">
        <v>9.92</v>
      </c>
      <c r="D312" s="81">
        <v>9.92</v>
      </c>
      <c r="E312" s="81">
        <v>9.92</v>
      </c>
      <c r="F312" s="81">
        <v>9.92</v>
      </c>
      <c r="G312" s="108"/>
      <c r="H312" s="14"/>
      <c r="I312" s="14"/>
    </row>
    <row r="313" ht="15" customHeight="1">
      <c r="A313" s="107"/>
      <c r="B313" t="s" s="105">
        <v>372</v>
      </c>
      <c r="C313" s="81">
        <v>15.8</v>
      </c>
      <c r="D313" s="81">
        <v>15.8</v>
      </c>
      <c r="E313" s="81">
        <v>15.8</v>
      </c>
      <c r="F313" s="81">
        <v>15.8</v>
      </c>
      <c r="G313" s="108"/>
      <c r="H313" s="14"/>
      <c r="I313" s="14"/>
    </row>
    <row r="314" ht="15" customHeight="1">
      <c r="A314" s="107"/>
      <c r="B314" t="s" s="105">
        <v>373</v>
      </c>
      <c r="C314" s="81">
        <v>20.11</v>
      </c>
      <c r="D314" s="81">
        <v>20.11</v>
      </c>
      <c r="E314" s="81">
        <v>20.11</v>
      </c>
      <c r="F314" s="81">
        <v>20.11</v>
      </c>
      <c r="G314" s="108"/>
      <c r="H314" s="14"/>
      <c r="I314" s="14"/>
    </row>
    <row r="315" ht="15" customHeight="1">
      <c r="A315" s="107"/>
      <c r="B315" t="s" s="105">
        <v>374</v>
      </c>
      <c r="C315" s="81">
        <v>15.21</v>
      </c>
      <c r="D315" s="81">
        <v>15.21</v>
      </c>
      <c r="E315" s="81">
        <v>15.21</v>
      </c>
      <c r="F315" s="81">
        <v>15.21</v>
      </c>
      <c r="G315" s="108"/>
      <c r="H315" s="14"/>
      <c r="I315" s="14"/>
    </row>
    <row r="316" ht="15" customHeight="1">
      <c r="A316" s="107"/>
      <c r="B316" t="s" s="105">
        <v>375</v>
      </c>
      <c r="C316" s="81">
        <v>13.58</v>
      </c>
      <c r="D316" s="81">
        <v>19.73</v>
      </c>
      <c r="E316" s="81">
        <v>19.73</v>
      </c>
      <c r="F316" s="81">
        <v>19.73</v>
      </c>
      <c r="G316" s="108"/>
      <c r="H316" s="14"/>
      <c r="I316" s="14"/>
    </row>
    <row r="317" ht="15" customHeight="1">
      <c r="A317" s="107"/>
      <c r="B317" t="s" s="105">
        <v>376</v>
      </c>
      <c r="C317" s="81">
        <v>16.65</v>
      </c>
      <c r="D317" s="81">
        <v>16.65</v>
      </c>
      <c r="E317" s="81">
        <v>16.65</v>
      </c>
      <c r="F317" s="81">
        <v>16.65</v>
      </c>
      <c r="G317" s="108"/>
      <c r="H317" s="14"/>
      <c r="I317" s="14"/>
    </row>
    <row r="318" ht="15" customHeight="1">
      <c r="A318" s="107"/>
      <c r="B318" t="s" s="105">
        <v>377</v>
      </c>
      <c r="C318" s="81">
        <v>12.5</v>
      </c>
      <c r="D318" s="81">
        <v>12.5</v>
      </c>
      <c r="E318" s="81">
        <v>12.5</v>
      </c>
      <c r="F318" s="81">
        <v>12.5</v>
      </c>
      <c r="G318" s="108"/>
      <c r="H318" s="14"/>
      <c r="I318" s="14"/>
    </row>
    <row r="319" ht="15" customHeight="1">
      <c r="A319" s="107"/>
      <c r="B319" t="s" s="105">
        <v>378</v>
      </c>
      <c r="C319" s="81">
        <v>11.45</v>
      </c>
      <c r="D319" s="81">
        <v>11.45</v>
      </c>
      <c r="E319" s="81">
        <v>11.45</v>
      </c>
      <c r="F319" s="81">
        <v>11.45</v>
      </c>
      <c r="G319" s="108"/>
      <c r="H319" s="14"/>
      <c r="I319" s="14"/>
    </row>
    <row r="320" ht="15" customHeight="1">
      <c r="A320" s="107"/>
      <c r="B320" t="s" s="105">
        <v>379</v>
      </c>
      <c r="C320" s="81">
        <v>6.96</v>
      </c>
      <c r="D320" s="81">
        <v>6.65</v>
      </c>
      <c r="E320" s="81">
        <v>6.65</v>
      </c>
      <c r="F320" s="81">
        <v>6.65</v>
      </c>
      <c r="G320" s="108"/>
      <c r="H320" s="14"/>
      <c r="I320" s="14"/>
    </row>
    <row r="321" ht="15" customHeight="1">
      <c r="A321" s="107"/>
      <c r="B321" t="s" s="105">
        <v>380</v>
      </c>
      <c r="C321" s="81">
        <v>21.41</v>
      </c>
      <c r="D321" s="81">
        <v>21.41</v>
      </c>
      <c r="E321" s="81">
        <v>21.41</v>
      </c>
      <c r="F321" s="81">
        <v>21.41</v>
      </c>
      <c r="G321" s="108"/>
      <c r="H321" s="14"/>
      <c r="I321" s="14"/>
    </row>
    <row r="322" ht="15" customHeight="1">
      <c r="A322" s="107"/>
      <c r="B322" t="s" s="105">
        <v>381</v>
      </c>
      <c r="C322" s="81">
        <v>17.35</v>
      </c>
      <c r="D322" s="81">
        <v>17.35</v>
      </c>
      <c r="E322" s="81">
        <v>17.35</v>
      </c>
      <c r="F322" s="81">
        <v>17.35</v>
      </c>
      <c r="G322" s="108"/>
      <c r="H322" s="14"/>
      <c r="I322" s="14"/>
    </row>
    <row r="323" ht="15" customHeight="1">
      <c r="A323" s="107"/>
      <c r="B323" t="s" s="105">
        <v>382</v>
      </c>
      <c r="C323" s="81">
        <v>15.58</v>
      </c>
      <c r="D323" s="81">
        <v>15.58</v>
      </c>
      <c r="E323" s="81">
        <v>15.58</v>
      </c>
      <c r="F323" s="81">
        <v>15.58</v>
      </c>
      <c r="G323" s="108"/>
      <c r="H323" s="14"/>
      <c r="I323" s="14"/>
    </row>
    <row r="324" ht="15" customHeight="1">
      <c r="A324" s="107"/>
      <c r="B324" t="s" s="105">
        <v>383</v>
      </c>
      <c r="C324" s="81">
        <v>15.37</v>
      </c>
      <c r="D324" s="81">
        <v>27.69</v>
      </c>
      <c r="E324" s="81">
        <v>27.69</v>
      </c>
      <c r="F324" s="81">
        <v>27.69</v>
      </c>
      <c r="G324" s="108"/>
      <c r="H324" s="14"/>
      <c r="I324" s="14"/>
    </row>
    <row r="325" ht="15" customHeight="1">
      <c r="A325" s="107"/>
      <c r="B325" t="s" s="105">
        <v>384</v>
      </c>
      <c r="C325" s="81">
        <v>11.99</v>
      </c>
      <c r="D325" s="81">
        <v>11.99</v>
      </c>
      <c r="E325" s="81">
        <v>11.99</v>
      </c>
      <c r="F325" s="81">
        <v>11.99</v>
      </c>
      <c r="G325" s="108"/>
      <c r="H325" s="14"/>
      <c r="I325" s="14"/>
    </row>
    <row r="326" ht="15" customHeight="1">
      <c r="A326" s="107"/>
      <c r="B326" t="s" s="105">
        <v>385</v>
      </c>
      <c r="C326" s="81">
        <v>11.03</v>
      </c>
      <c r="D326" s="81">
        <v>11.03</v>
      </c>
      <c r="E326" s="81">
        <v>11.03</v>
      </c>
      <c r="F326" s="81">
        <v>11.03</v>
      </c>
      <c r="G326" s="108"/>
      <c r="H326" s="14"/>
      <c r="I326" s="14"/>
    </row>
    <row r="327" ht="15" customHeight="1">
      <c r="A327" s="107"/>
      <c r="B327" t="s" s="105">
        <v>386</v>
      </c>
      <c r="C327" s="81">
        <v>15.54</v>
      </c>
      <c r="D327" s="81">
        <v>30.58</v>
      </c>
      <c r="E327" s="81">
        <v>30.58</v>
      </c>
      <c r="F327" s="81">
        <v>30.58</v>
      </c>
      <c r="G327" s="108"/>
      <c r="H327" s="14"/>
      <c r="I327" s="14"/>
    </row>
    <row r="328" ht="15" customHeight="1">
      <c r="A328" s="107"/>
      <c r="B328" t="s" s="105">
        <v>387</v>
      </c>
      <c r="C328" s="81">
        <v>10.31</v>
      </c>
      <c r="D328" s="81">
        <v>10.31</v>
      </c>
      <c r="E328" s="81">
        <v>10.31</v>
      </c>
      <c r="F328" s="81">
        <v>10.31</v>
      </c>
      <c r="G328" s="108"/>
      <c r="H328" s="14"/>
      <c r="I328" s="14"/>
    </row>
    <row r="329" ht="15" customHeight="1">
      <c r="A329" s="107"/>
      <c r="B329" t="s" s="105">
        <v>388</v>
      </c>
      <c r="C329" s="81">
        <v>4.36</v>
      </c>
      <c r="D329" s="81">
        <v>4.36</v>
      </c>
      <c r="E329" s="81">
        <v>4.36</v>
      </c>
      <c r="F329" s="81">
        <v>4.36</v>
      </c>
      <c r="G329" s="108"/>
      <c r="H329" s="14"/>
      <c r="I329" s="14"/>
    </row>
    <row r="330" ht="15" customHeight="1">
      <c r="A330" s="107"/>
      <c r="B330" t="s" s="105">
        <v>389</v>
      </c>
      <c r="C330" s="81">
        <v>16.84</v>
      </c>
      <c r="D330" s="81">
        <v>16.84</v>
      </c>
      <c r="E330" s="81">
        <v>16.84</v>
      </c>
      <c r="F330" s="81">
        <v>16.84</v>
      </c>
      <c r="G330" s="108"/>
      <c r="H330" s="14"/>
      <c r="I330" s="14"/>
    </row>
    <row r="331" ht="15" customHeight="1">
      <c r="A331" s="107"/>
      <c r="B331" t="s" s="105">
        <v>390</v>
      </c>
      <c r="C331" s="81">
        <v>16.98</v>
      </c>
      <c r="D331" s="81">
        <v>33.52</v>
      </c>
      <c r="E331" s="81">
        <v>33.52</v>
      </c>
      <c r="F331" s="81">
        <v>33.52</v>
      </c>
      <c r="G331" s="108"/>
      <c r="H331" s="14"/>
      <c r="I331" s="14"/>
    </row>
    <row r="332" ht="15" customHeight="1">
      <c r="A332" s="107"/>
      <c r="B332" t="s" s="105">
        <v>391</v>
      </c>
      <c r="C332" s="81">
        <v>14.76</v>
      </c>
      <c r="D332" s="81">
        <v>14.76</v>
      </c>
      <c r="E332" s="81">
        <v>14.76</v>
      </c>
      <c r="F332" s="81">
        <v>14.76</v>
      </c>
      <c r="G332" s="108"/>
      <c r="H332" s="14"/>
      <c r="I332" s="14"/>
    </row>
    <row r="333" ht="15" customHeight="1">
      <c r="A333" s="107"/>
      <c r="B333" t="s" s="105">
        <v>392</v>
      </c>
      <c r="C333" s="81">
        <v>20.13</v>
      </c>
      <c r="D333" s="81">
        <v>20.13</v>
      </c>
      <c r="E333" s="81">
        <v>20.13</v>
      </c>
      <c r="F333" s="81">
        <v>20.13</v>
      </c>
      <c r="G333" s="108"/>
      <c r="H333" s="14"/>
      <c r="I333" s="14"/>
    </row>
    <row r="334" ht="15" customHeight="1">
      <c r="A334" s="107"/>
      <c r="B334" t="s" s="105">
        <v>393</v>
      </c>
      <c r="C334" s="81">
        <v>13.06</v>
      </c>
      <c r="D334" s="81">
        <v>13.06</v>
      </c>
      <c r="E334" s="81">
        <v>13.06</v>
      </c>
      <c r="F334" s="81">
        <v>13.06</v>
      </c>
      <c r="G334" s="108"/>
      <c r="H334" s="14"/>
      <c r="I334" s="14"/>
    </row>
    <row r="335" ht="15" customHeight="1">
      <c r="A335" s="107"/>
      <c r="B335" t="s" s="105">
        <v>394</v>
      </c>
      <c r="C335" s="81">
        <v>11.84</v>
      </c>
      <c r="D335" s="81">
        <v>11.84</v>
      </c>
      <c r="E335" s="81">
        <v>11.84</v>
      </c>
      <c r="F335" s="81">
        <v>11.84</v>
      </c>
      <c r="G335" s="108"/>
      <c r="H335" s="14"/>
      <c r="I335" s="14"/>
    </row>
    <row r="336" ht="15" customHeight="1">
      <c r="A336" s="107"/>
      <c r="B336" t="s" s="105">
        <v>395</v>
      </c>
      <c r="C336" s="81">
        <v>8.16</v>
      </c>
      <c r="D336" s="81">
        <v>8.16</v>
      </c>
      <c r="E336" s="81">
        <v>8.16</v>
      </c>
      <c r="F336" s="81">
        <v>8.16</v>
      </c>
      <c r="G336" s="108"/>
      <c r="H336" s="14"/>
      <c r="I336" s="14"/>
    </row>
    <row r="337" ht="15" customHeight="1">
      <c r="A337" s="107"/>
      <c r="B337" t="s" s="105">
        <v>396</v>
      </c>
      <c r="C337" s="81">
        <v>14.3</v>
      </c>
      <c r="D337" s="81">
        <v>27.63</v>
      </c>
      <c r="E337" s="81">
        <v>27.63</v>
      </c>
      <c r="F337" s="81">
        <v>27.63</v>
      </c>
      <c r="G337" s="108"/>
      <c r="H337" s="14"/>
      <c r="I337" s="14"/>
    </row>
    <row r="338" ht="15" customHeight="1">
      <c r="A338" s="107"/>
      <c r="B338" t="s" s="105">
        <v>397</v>
      </c>
      <c r="C338" s="81">
        <v>10.45</v>
      </c>
      <c r="D338" s="81">
        <v>16.5</v>
      </c>
      <c r="E338" s="81">
        <v>16.5</v>
      </c>
      <c r="F338" s="81">
        <v>16.5</v>
      </c>
      <c r="G338" s="108"/>
      <c r="H338" s="14"/>
      <c r="I338" s="14"/>
    </row>
    <row r="339" ht="15" customHeight="1">
      <c r="A339" s="107"/>
      <c r="B339" t="s" s="105">
        <v>398</v>
      </c>
      <c r="C339" s="81">
        <v>14.2</v>
      </c>
      <c r="D339" s="81">
        <v>14.2</v>
      </c>
      <c r="E339" s="81">
        <v>14.2</v>
      </c>
      <c r="F339" s="81">
        <v>14.2</v>
      </c>
      <c r="G339" s="108"/>
      <c r="H339" s="14"/>
      <c r="I339" s="14"/>
    </row>
    <row r="340" ht="15" customHeight="1">
      <c r="A340" s="107"/>
      <c r="B340" t="s" s="105">
        <v>399</v>
      </c>
      <c r="C340" s="81">
        <v>13.57</v>
      </c>
      <c r="D340" s="81">
        <v>13.57</v>
      </c>
      <c r="E340" s="81">
        <v>13.57</v>
      </c>
      <c r="F340" s="81">
        <v>13.57</v>
      </c>
      <c r="G340" s="108"/>
      <c r="H340" s="14"/>
      <c r="I340" s="14"/>
    </row>
    <row r="341" ht="15" customHeight="1">
      <c r="A341" s="107"/>
      <c r="B341" t="s" s="105">
        <v>400</v>
      </c>
      <c r="C341" s="81">
        <v>18.7</v>
      </c>
      <c r="D341" s="81">
        <v>18.7</v>
      </c>
      <c r="E341" s="81">
        <v>18.7</v>
      </c>
      <c r="F341" s="81">
        <v>18.7</v>
      </c>
      <c r="G341" s="108"/>
      <c r="H341" s="14"/>
      <c r="I341" s="14"/>
    </row>
    <row r="342" ht="15" customHeight="1">
      <c r="A342" s="107"/>
      <c r="B342" t="s" s="105">
        <v>401</v>
      </c>
      <c r="C342" s="81">
        <v>19.64</v>
      </c>
      <c r="D342" s="81">
        <v>19.64</v>
      </c>
      <c r="E342" s="81">
        <v>19.64</v>
      </c>
      <c r="F342" s="81">
        <v>19.64</v>
      </c>
      <c r="G342" s="108"/>
      <c r="H342" s="14"/>
      <c r="I342" s="14"/>
    </row>
    <row r="343" ht="15" customHeight="1">
      <c r="A343" s="107"/>
      <c r="B343" t="s" s="105">
        <v>402</v>
      </c>
      <c r="C343" s="81">
        <v>16.17</v>
      </c>
      <c r="D343" s="81">
        <v>16.17</v>
      </c>
      <c r="E343" s="81">
        <v>16.17</v>
      </c>
      <c r="F343" s="81">
        <v>16.17</v>
      </c>
      <c r="G343" s="108"/>
      <c r="H343" s="14"/>
      <c r="I343" s="14"/>
    </row>
    <row r="344" ht="15" customHeight="1">
      <c r="A344" s="107"/>
      <c r="B344" t="s" s="105">
        <v>403</v>
      </c>
      <c r="C344" s="81">
        <v>11.94</v>
      </c>
      <c r="D344" s="81">
        <v>27.34</v>
      </c>
      <c r="E344" s="81">
        <v>27.34</v>
      </c>
      <c r="F344" s="81">
        <v>27.34</v>
      </c>
      <c r="G344" s="108"/>
      <c r="H344" s="14"/>
      <c r="I344" s="14"/>
    </row>
    <row r="345" ht="15" customHeight="1">
      <c r="A345" s="107"/>
      <c r="B345" t="s" s="105">
        <v>404</v>
      </c>
      <c r="C345" s="81">
        <v>13.4</v>
      </c>
      <c r="D345" s="81">
        <v>13.4</v>
      </c>
      <c r="E345" s="81">
        <v>13.4</v>
      </c>
      <c r="F345" s="81">
        <v>13.4</v>
      </c>
      <c r="G345" s="108"/>
      <c r="H345" s="14"/>
      <c r="I345" s="14"/>
    </row>
    <row r="346" ht="15" customHeight="1">
      <c r="A346" s="107"/>
      <c r="B346" t="s" s="105">
        <v>405</v>
      </c>
      <c r="C346" s="81">
        <v>11.8</v>
      </c>
      <c r="D346" s="81">
        <v>11.24</v>
      </c>
      <c r="E346" s="81">
        <v>11.24</v>
      </c>
      <c r="F346" s="81">
        <v>11.24</v>
      </c>
      <c r="G346" s="108"/>
      <c r="H346" s="14"/>
      <c r="I346" s="14"/>
    </row>
    <row r="347" ht="15" customHeight="1">
      <c r="A347" s="107"/>
      <c r="B347" t="s" s="105">
        <v>406</v>
      </c>
      <c r="C347" s="81">
        <v>13.11</v>
      </c>
      <c r="D347" s="81">
        <v>13.11</v>
      </c>
      <c r="E347" s="81">
        <v>13.11</v>
      </c>
      <c r="F347" s="81">
        <v>13.11</v>
      </c>
      <c r="G347" s="108"/>
      <c r="H347" s="14"/>
      <c r="I347" s="14"/>
    </row>
    <row r="348" ht="15" customHeight="1">
      <c r="A348" s="107"/>
      <c r="B348" t="s" s="105">
        <v>407</v>
      </c>
      <c r="C348" s="81">
        <v>10.7</v>
      </c>
      <c r="D348" s="81">
        <v>10.7</v>
      </c>
      <c r="E348" s="81">
        <v>10.7</v>
      </c>
      <c r="F348" s="81">
        <v>10.7</v>
      </c>
      <c r="G348" s="108"/>
      <c r="H348" s="14"/>
      <c r="I348" s="14"/>
    </row>
    <row r="349" ht="15" customHeight="1">
      <c r="A349" s="107"/>
      <c r="B349" t="s" s="105">
        <v>408</v>
      </c>
      <c r="C349" s="81">
        <v>8.699999999999999</v>
      </c>
      <c r="D349" s="81">
        <v>21.14</v>
      </c>
      <c r="E349" s="81">
        <v>21.14</v>
      </c>
      <c r="F349" s="81">
        <v>21.14</v>
      </c>
      <c r="G349" s="108"/>
      <c r="H349" s="14"/>
      <c r="I349" s="14"/>
    </row>
    <row r="350" ht="15" customHeight="1">
      <c r="A350" s="107"/>
      <c r="B350" t="s" s="105">
        <v>409</v>
      </c>
      <c r="C350" s="81">
        <v>14.34</v>
      </c>
      <c r="D350" s="81">
        <v>31.26</v>
      </c>
      <c r="E350" s="81">
        <v>31.26</v>
      </c>
      <c r="F350" s="81">
        <v>31.26</v>
      </c>
      <c r="G350" s="108"/>
      <c r="H350" s="14"/>
      <c r="I350" s="14"/>
    </row>
    <row r="351" ht="15" customHeight="1">
      <c r="A351" s="107"/>
      <c r="B351" t="s" s="105">
        <v>410</v>
      </c>
      <c r="C351" s="81">
        <v>14.91</v>
      </c>
      <c r="D351" s="81">
        <v>14.91</v>
      </c>
      <c r="E351" s="81">
        <v>14.91</v>
      </c>
      <c r="F351" s="81">
        <v>14.91</v>
      </c>
      <c r="G351" s="108"/>
      <c r="H351" s="14"/>
      <c r="I351" s="14"/>
    </row>
    <row r="352" ht="15" customHeight="1">
      <c r="A352" s="107"/>
      <c r="B352" t="s" s="105">
        <v>411</v>
      </c>
      <c r="C352" s="81">
        <v>12.62</v>
      </c>
      <c r="D352" s="81">
        <v>16.84</v>
      </c>
      <c r="E352" s="81">
        <v>16.84</v>
      </c>
      <c r="F352" s="81">
        <v>16.81</v>
      </c>
      <c r="G352" s="108"/>
      <c r="H352" s="14"/>
      <c r="I352" s="14"/>
    </row>
    <row r="353" ht="15" customHeight="1">
      <c r="A353" s="107"/>
      <c r="B353" t="s" s="105">
        <v>412</v>
      </c>
      <c r="C353" s="81">
        <v>8.109999999999999</v>
      </c>
      <c r="D353" s="81">
        <v>8.109999999999999</v>
      </c>
      <c r="E353" s="81">
        <v>8.109999999999999</v>
      </c>
      <c r="F353" s="81">
        <v>8.109999999999999</v>
      </c>
      <c r="G353" s="108"/>
      <c r="H353" s="14"/>
      <c r="I353" s="14"/>
    </row>
    <row r="354" ht="15" customHeight="1">
      <c r="A354" s="107"/>
      <c r="B354" t="s" s="105">
        <v>768</v>
      </c>
      <c r="C354" s="81">
        <v>13.58</v>
      </c>
      <c r="D354" s="81">
        <v>18.2</v>
      </c>
      <c r="E354" s="81">
        <v>18.2</v>
      </c>
      <c r="F354" s="81">
        <v>0</v>
      </c>
      <c r="G354" s="108"/>
      <c r="H354" s="14"/>
      <c r="I354" s="14"/>
    </row>
  </sheetData>
  <mergeCells count="1">
    <mergeCell ref="A1:I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dimension ref="A1:K353"/>
  <sheetViews>
    <sheetView workbookViewId="0" showGridLines="0" defaultGridColor="1"/>
  </sheetViews>
  <sheetFormatPr defaultColWidth="8.83333" defaultRowHeight="12.75" customHeight="1" outlineLevelRow="0" outlineLevelCol="0"/>
  <cols>
    <col min="1" max="1" width="10.5" style="109" customWidth="1"/>
    <col min="2" max="2" width="21.3516" style="109" customWidth="1"/>
    <col min="3" max="3" width="11.3516" style="109" customWidth="1"/>
    <col min="4" max="4" width="15" style="109" customWidth="1"/>
    <col min="5" max="5" width="12.5" style="109" customWidth="1"/>
    <col min="6" max="7" width="14" style="109" customWidth="1"/>
    <col min="8" max="8" width="17.5" style="109" customWidth="1"/>
    <col min="9" max="9" width="15" style="109" customWidth="1"/>
    <col min="10" max="10" width="12.8516" style="109" customWidth="1"/>
    <col min="11" max="11" width="13.3516" style="109" customWidth="1"/>
    <col min="12" max="16384" width="8.85156" style="109" customWidth="1"/>
  </cols>
  <sheetData>
    <row r="1" ht="15" customHeight="1">
      <c r="A1" t="s" s="71">
        <v>413</v>
      </c>
      <c r="B1" t="s" s="71">
        <v>43</v>
      </c>
      <c r="C1" t="s" s="71">
        <v>414</v>
      </c>
      <c r="D1" t="s" s="71">
        <v>44</v>
      </c>
      <c r="E1" t="s" s="71">
        <v>45</v>
      </c>
      <c r="F1" t="s" s="71">
        <v>46</v>
      </c>
      <c r="G1" t="s" s="71">
        <v>47</v>
      </c>
      <c r="H1" t="s" s="71">
        <v>48</v>
      </c>
      <c r="I1" t="s" s="71">
        <v>50</v>
      </c>
      <c r="J1" t="s" s="71">
        <v>51</v>
      </c>
      <c r="K1" t="s" s="71">
        <v>52</v>
      </c>
    </row>
    <row r="2" ht="15" customHeight="1">
      <c r="A2" t="s" s="99">
        <v>767</v>
      </c>
      <c r="B2" t="s" s="75">
        <v>768</v>
      </c>
      <c r="C2" t="s" s="99">
        <v>416</v>
      </c>
      <c r="D2" s="78">
        <v>77040700</v>
      </c>
      <c r="E2" s="78">
        <v>0</v>
      </c>
      <c r="F2" s="78">
        <v>73698700</v>
      </c>
      <c r="G2" s="78">
        <v>521397700</v>
      </c>
      <c r="H2" s="78">
        <v>0</v>
      </c>
      <c r="I2" s="78">
        <v>672137100</v>
      </c>
      <c r="J2" s="79">
        <v>11.4621</v>
      </c>
      <c r="K2" s="79">
        <v>88.53789999999999</v>
      </c>
    </row>
    <row r="3" ht="15" customHeight="1">
      <c r="A3" t="s" s="99">
        <v>668</v>
      </c>
      <c r="B3" t="s" s="75">
        <v>314</v>
      </c>
      <c r="C3" t="s" s="99">
        <v>416</v>
      </c>
      <c r="D3" s="78">
        <v>64256050</v>
      </c>
      <c r="E3" s="78">
        <v>0</v>
      </c>
      <c r="F3" s="78">
        <v>347720</v>
      </c>
      <c r="G3" s="78">
        <v>244280157</v>
      </c>
      <c r="H3" s="78">
        <v>183288829</v>
      </c>
      <c r="I3" s="78">
        <v>492172756</v>
      </c>
      <c r="J3" s="79">
        <v>13.0556</v>
      </c>
      <c r="K3" s="79">
        <v>86.9444</v>
      </c>
    </row>
    <row r="4" ht="15" customHeight="1">
      <c r="A4" t="s" s="99">
        <v>506</v>
      </c>
      <c r="B4" t="s" s="75">
        <v>152</v>
      </c>
      <c r="C4" t="s" s="99">
        <v>416</v>
      </c>
      <c r="D4" s="78">
        <v>156785160</v>
      </c>
      <c r="E4" s="78">
        <v>310600</v>
      </c>
      <c r="F4" s="78">
        <v>9141450</v>
      </c>
      <c r="G4" s="78">
        <v>464701440</v>
      </c>
      <c r="H4" s="78">
        <v>349623290</v>
      </c>
      <c r="I4" s="78">
        <v>980561940</v>
      </c>
      <c r="J4" s="79">
        <v>16.021</v>
      </c>
      <c r="K4" s="79">
        <v>83.979</v>
      </c>
    </row>
    <row r="5" ht="15" customHeight="1">
      <c r="A5" t="s" s="99">
        <v>513</v>
      </c>
      <c r="B5" t="s" s="75">
        <v>159</v>
      </c>
      <c r="C5" t="s" s="99">
        <v>416</v>
      </c>
      <c r="D5" s="78">
        <v>71095017</v>
      </c>
      <c r="E5" s="78">
        <v>0</v>
      </c>
      <c r="F5" s="78">
        <v>1233621</v>
      </c>
      <c r="G5" s="78">
        <v>97017901</v>
      </c>
      <c r="H5" s="78">
        <v>12467622</v>
      </c>
      <c r="I5" s="78">
        <v>181814161</v>
      </c>
      <c r="J5" s="79">
        <v>39.1031</v>
      </c>
      <c r="K5" s="79">
        <v>60.8969</v>
      </c>
    </row>
    <row r="6" ht="15" customHeight="1">
      <c r="A6" t="s" s="99">
        <v>605</v>
      </c>
      <c r="B6" t="s" s="75">
        <v>251</v>
      </c>
      <c r="C6" t="s" s="99">
        <v>416</v>
      </c>
      <c r="D6" s="78">
        <v>13221126</v>
      </c>
      <c r="E6" s="78">
        <v>0</v>
      </c>
      <c r="F6" s="78">
        <v>986837</v>
      </c>
      <c r="G6" s="78">
        <v>14244343</v>
      </c>
      <c r="H6" s="78">
        <v>3473092</v>
      </c>
      <c r="I6" s="78">
        <v>31925398</v>
      </c>
      <c r="J6" s="79">
        <v>41.4126</v>
      </c>
      <c r="K6" s="79">
        <v>58.5874</v>
      </c>
    </row>
    <row r="7" ht="15" customHeight="1">
      <c r="A7" t="s" s="99">
        <v>464</v>
      </c>
      <c r="B7" t="s" s="75">
        <v>110</v>
      </c>
      <c r="C7" t="s" s="99">
        <v>416</v>
      </c>
      <c r="D7" s="78">
        <v>37466551809</v>
      </c>
      <c r="E7" s="78">
        <v>0</v>
      </c>
      <c r="F7" s="78">
        <v>15848563995</v>
      </c>
      <c r="G7" s="78">
        <v>15615981117</v>
      </c>
      <c r="H7" s="78">
        <v>2208815600</v>
      </c>
      <c r="I7" s="78">
        <v>71139912521</v>
      </c>
      <c r="J7" s="79">
        <v>52.666</v>
      </c>
      <c r="K7" s="79">
        <v>47.334</v>
      </c>
    </row>
    <row r="8" ht="15" customHeight="1">
      <c r="A8" t="s" s="99">
        <v>632</v>
      </c>
      <c r="B8" t="s" s="75">
        <v>278</v>
      </c>
      <c r="C8" t="s" s="99">
        <v>416</v>
      </c>
      <c r="D8" s="78">
        <v>359080068</v>
      </c>
      <c r="E8" s="78">
        <v>0</v>
      </c>
      <c r="F8" s="78">
        <v>19252084</v>
      </c>
      <c r="G8" s="78">
        <v>100085099</v>
      </c>
      <c r="H8" s="78">
        <v>159537514</v>
      </c>
      <c r="I8" s="78">
        <v>637954765</v>
      </c>
      <c r="J8" s="79">
        <v>56.2861</v>
      </c>
      <c r="K8" s="79">
        <v>43.7139</v>
      </c>
    </row>
    <row r="9" ht="15" customHeight="1">
      <c r="A9" t="s" s="99">
        <v>536</v>
      </c>
      <c r="B9" t="s" s="75">
        <v>182</v>
      </c>
      <c r="C9" t="s" s="99">
        <v>416</v>
      </c>
      <c r="D9" s="78">
        <v>196518070</v>
      </c>
      <c r="E9" s="78">
        <v>0</v>
      </c>
      <c r="F9" s="78">
        <v>113235915</v>
      </c>
      <c r="G9" s="78">
        <v>16176900</v>
      </c>
      <c r="H9" s="78">
        <v>15604870</v>
      </c>
      <c r="I9" s="78">
        <v>341535755</v>
      </c>
      <c r="J9" s="79">
        <v>57.5395</v>
      </c>
      <c r="K9" s="79">
        <v>42.4605</v>
      </c>
    </row>
    <row r="10" ht="15" customHeight="1">
      <c r="A10" t="s" s="99">
        <v>433</v>
      </c>
      <c r="B10" t="s" s="75">
        <v>79</v>
      </c>
      <c r="C10" t="s" s="99">
        <v>416</v>
      </c>
      <c r="D10" s="78">
        <v>680175091</v>
      </c>
      <c r="E10" s="78">
        <v>0</v>
      </c>
      <c r="F10" s="78">
        <v>144520609</v>
      </c>
      <c r="G10" s="78">
        <v>262374000</v>
      </c>
      <c r="H10" s="78">
        <v>52144554</v>
      </c>
      <c r="I10" s="78">
        <v>1139214254</v>
      </c>
      <c r="J10" s="79">
        <v>59.7056</v>
      </c>
      <c r="K10" s="79">
        <v>40.2944</v>
      </c>
    </row>
    <row r="11" ht="15" customHeight="1">
      <c r="A11" t="s" s="99">
        <v>463</v>
      </c>
      <c r="B11" t="s" s="75">
        <v>109</v>
      </c>
      <c r="C11" t="s" s="99">
        <v>416</v>
      </c>
      <c r="D11" s="78">
        <v>5367998198</v>
      </c>
      <c r="E11" s="78">
        <v>0</v>
      </c>
      <c r="F11" s="78">
        <v>2782585886</v>
      </c>
      <c r="G11" s="78">
        <v>213606314</v>
      </c>
      <c r="H11" s="78">
        <v>217267970</v>
      </c>
      <c r="I11" s="78">
        <v>8581458368</v>
      </c>
      <c r="J11" s="79">
        <v>62.5534</v>
      </c>
      <c r="K11" s="79">
        <v>37.4466</v>
      </c>
    </row>
    <row r="12" ht="15" customHeight="1">
      <c r="A12" t="s" s="99">
        <v>723</v>
      </c>
      <c r="B12" t="s" s="75">
        <v>369</v>
      </c>
      <c r="C12" t="s" s="99">
        <v>416</v>
      </c>
      <c r="D12" s="78">
        <v>11237452744</v>
      </c>
      <c r="E12" s="78">
        <v>0</v>
      </c>
      <c r="F12" s="78">
        <v>4497140638</v>
      </c>
      <c r="G12" s="78">
        <v>830585568</v>
      </c>
      <c r="H12" s="78">
        <v>645542070</v>
      </c>
      <c r="I12" s="78">
        <v>17210721020</v>
      </c>
      <c r="J12" s="79">
        <v>65.2933</v>
      </c>
      <c r="K12" s="79">
        <v>34.7067</v>
      </c>
    </row>
    <row r="13" ht="15" customHeight="1">
      <c r="A13" t="s" s="99">
        <v>450</v>
      </c>
      <c r="B13" t="s" s="75">
        <v>96</v>
      </c>
      <c r="C13" t="s" s="99">
        <v>416</v>
      </c>
      <c r="D13" s="78">
        <v>141541579903</v>
      </c>
      <c r="E13" s="78">
        <v>0</v>
      </c>
      <c r="F13" s="78">
        <v>60779084089</v>
      </c>
      <c r="G13" s="78">
        <v>1427978501</v>
      </c>
      <c r="H13" s="78">
        <v>8468831524</v>
      </c>
      <c r="I13" s="78">
        <v>212217474017</v>
      </c>
      <c r="J13" s="79">
        <v>66.6965</v>
      </c>
      <c r="K13" s="79">
        <v>33.3035</v>
      </c>
    </row>
    <row r="14" ht="15" customHeight="1">
      <c r="A14" t="s" s="99">
        <v>607</v>
      </c>
      <c r="B14" t="s" s="75">
        <v>253</v>
      </c>
      <c r="C14" t="s" s="99">
        <v>416</v>
      </c>
      <c r="D14" s="78">
        <v>757915744</v>
      </c>
      <c r="E14" s="78">
        <v>0</v>
      </c>
      <c r="F14" s="78">
        <v>42831335</v>
      </c>
      <c r="G14" s="78">
        <v>175162791</v>
      </c>
      <c r="H14" s="78">
        <v>147232170</v>
      </c>
      <c r="I14" s="78">
        <v>1123142040</v>
      </c>
      <c r="J14" s="79">
        <v>67.4817</v>
      </c>
      <c r="K14" s="79">
        <v>32.5183</v>
      </c>
    </row>
    <row r="15" ht="15" customHeight="1">
      <c r="A15" t="s" s="99">
        <v>532</v>
      </c>
      <c r="B15" t="s" s="75">
        <v>178</v>
      </c>
      <c r="C15" t="s" s="99">
        <v>416</v>
      </c>
      <c r="D15" s="78">
        <v>834468600</v>
      </c>
      <c r="E15" s="78">
        <v>0</v>
      </c>
      <c r="F15" s="78">
        <v>310141100</v>
      </c>
      <c r="G15" s="78">
        <v>23845700</v>
      </c>
      <c r="H15" s="78">
        <v>42190401</v>
      </c>
      <c r="I15" s="78">
        <v>1210645801</v>
      </c>
      <c r="J15" s="79">
        <v>68.9276</v>
      </c>
      <c r="K15" s="79">
        <v>31.0724</v>
      </c>
    </row>
    <row r="16" ht="15" customHeight="1">
      <c r="A16" t="s" s="99">
        <v>652</v>
      </c>
      <c r="B16" t="s" s="75">
        <v>298</v>
      </c>
      <c r="C16" t="s" s="99">
        <v>416</v>
      </c>
      <c r="D16" s="78">
        <v>78004775</v>
      </c>
      <c r="E16" s="78">
        <v>0</v>
      </c>
      <c r="F16" s="78">
        <v>8069862</v>
      </c>
      <c r="G16" s="78">
        <v>1503200</v>
      </c>
      <c r="H16" s="78">
        <v>24726756</v>
      </c>
      <c r="I16" s="78">
        <v>112304593</v>
      </c>
      <c r="J16" s="79">
        <v>69.45820000000001</v>
      </c>
      <c r="K16" s="79">
        <v>30.5418</v>
      </c>
    </row>
    <row r="17" ht="15" customHeight="1">
      <c r="A17" t="s" s="99">
        <v>565</v>
      </c>
      <c r="B17" t="s" s="75">
        <v>211</v>
      </c>
      <c r="C17" t="s" s="99">
        <v>416</v>
      </c>
      <c r="D17" s="78">
        <v>862734759</v>
      </c>
      <c r="E17" s="78">
        <v>0</v>
      </c>
      <c r="F17" s="78">
        <v>208170554</v>
      </c>
      <c r="G17" s="78">
        <v>60420438</v>
      </c>
      <c r="H17" s="78">
        <v>104894220</v>
      </c>
      <c r="I17" s="78">
        <v>1236219971</v>
      </c>
      <c r="J17" s="79">
        <v>69.7881</v>
      </c>
      <c r="K17" s="79">
        <v>30.2119</v>
      </c>
    </row>
    <row r="18" ht="15" customHeight="1">
      <c r="A18" t="s" s="99">
        <v>440</v>
      </c>
      <c r="B18" t="s" s="75">
        <v>86</v>
      </c>
      <c r="C18" t="s" s="99">
        <v>416</v>
      </c>
      <c r="D18" s="78">
        <v>2444674216</v>
      </c>
      <c r="E18" s="78">
        <v>0</v>
      </c>
      <c r="F18" s="78">
        <v>333929809</v>
      </c>
      <c r="G18" s="78">
        <v>374607405</v>
      </c>
      <c r="H18" s="78">
        <v>324559547</v>
      </c>
      <c r="I18" s="78">
        <v>3477770977</v>
      </c>
      <c r="J18" s="79">
        <v>70.29430000000001</v>
      </c>
      <c r="K18" s="79">
        <v>29.7057</v>
      </c>
    </row>
    <row r="19" ht="15" customHeight="1">
      <c r="A19" t="s" s="99">
        <v>743</v>
      </c>
      <c r="B19" t="s" s="75">
        <v>389</v>
      </c>
      <c r="C19" t="s" s="99">
        <v>416</v>
      </c>
      <c r="D19" s="78">
        <v>3716718747</v>
      </c>
      <c r="E19" s="78">
        <v>0</v>
      </c>
      <c r="F19" s="78">
        <v>609302530</v>
      </c>
      <c r="G19" s="78">
        <v>607057445</v>
      </c>
      <c r="H19" s="78">
        <v>349017769</v>
      </c>
      <c r="I19" s="78">
        <v>5282096491</v>
      </c>
      <c r="J19" s="79">
        <v>70.36450000000001</v>
      </c>
      <c r="K19" s="79">
        <v>29.6355</v>
      </c>
    </row>
    <row r="20" ht="15" customHeight="1">
      <c r="A20" t="s" s="99">
        <v>434</v>
      </c>
      <c r="B20" t="s" s="75">
        <v>80</v>
      </c>
      <c r="C20" t="s" s="99">
        <v>416</v>
      </c>
      <c r="D20" s="78">
        <v>1129618443</v>
      </c>
      <c r="E20" s="78">
        <v>0</v>
      </c>
      <c r="F20" s="78">
        <v>138869227</v>
      </c>
      <c r="G20" s="78">
        <v>178340400</v>
      </c>
      <c r="H20" s="78">
        <v>153389430</v>
      </c>
      <c r="I20" s="78">
        <v>1600217500</v>
      </c>
      <c r="J20" s="79">
        <v>70.5916</v>
      </c>
      <c r="K20" s="79">
        <v>29.4084</v>
      </c>
    </row>
    <row r="21" ht="15" customHeight="1">
      <c r="A21" t="s" s="99">
        <v>448</v>
      </c>
      <c r="B21" t="s" s="75">
        <v>94</v>
      </c>
      <c r="C21" t="s" s="99">
        <v>416</v>
      </c>
      <c r="D21" s="78">
        <v>184410790</v>
      </c>
      <c r="E21" s="78">
        <v>0</v>
      </c>
      <c r="F21" s="78">
        <v>8390221</v>
      </c>
      <c r="G21" s="78">
        <v>4276200</v>
      </c>
      <c r="H21" s="78">
        <v>64079745</v>
      </c>
      <c r="I21" s="78">
        <v>261156956</v>
      </c>
      <c r="J21" s="79">
        <v>70.613</v>
      </c>
      <c r="K21" s="79">
        <v>29.387</v>
      </c>
    </row>
    <row r="22" ht="15" customHeight="1">
      <c r="A22" t="s" s="99">
        <v>653</v>
      </c>
      <c r="B22" t="s" s="75">
        <v>299</v>
      </c>
      <c r="C22" t="s" s="99">
        <v>416</v>
      </c>
      <c r="D22" s="78">
        <v>1408731744</v>
      </c>
      <c r="E22" s="78">
        <v>0</v>
      </c>
      <c r="F22" s="78">
        <v>319356980</v>
      </c>
      <c r="G22" s="78">
        <v>146510400</v>
      </c>
      <c r="H22" s="78">
        <v>117413930</v>
      </c>
      <c r="I22" s="78">
        <v>1992013054</v>
      </c>
      <c r="J22" s="79">
        <v>70.71899999999999</v>
      </c>
      <c r="K22" s="79">
        <v>29.281</v>
      </c>
    </row>
    <row r="23" ht="15" customHeight="1">
      <c r="A23" t="s" s="99">
        <v>737</v>
      </c>
      <c r="B23" t="s" s="75">
        <v>383</v>
      </c>
      <c r="C23" t="s" s="99">
        <v>416</v>
      </c>
      <c r="D23" s="78">
        <v>1059244961</v>
      </c>
      <c r="E23" s="78">
        <v>0</v>
      </c>
      <c r="F23" s="78">
        <v>203790466</v>
      </c>
      <c r="G23" s="78">
        <v>181017740</v>
      </c>
      <c r="H23" s="78">
        <v>51669392</v>
      </c>
      <c r="I23" s="78">
        <v>1495722559</v>
      </c>
      <c r="J23" s="79">
        <v>70.81829999999999</v>
      </c>
      <c r="K23" s="79">
        <v>29.1817</v>
      </c>
    </row>
    <row r="24" ht="15" customHeight="1">
      <c r="A24" t="s" s="99">
        <v>740</v>
      </c>
      <c r="B24" t="s" s="75">
        <v>386</v>
      </c>
      <c r="C24" t="s" s="99">
        <v>416</v>
      </c>
      <c r="D24" s="78">
        <v>2431898824</v>
      </c>
      <c r="E24" s="78">
        <v>0</v>
      </c>
      <c r="F24" s="78">
        <v>636831098</v>
      </c>
      <c r="G24" s="78">
        <v>116906800</v>
      </c>
      <c r="H24" s="78">
        <v>246714570</v>
      </c>
      <c r="I24" s="78">
        <v>3432351292</v>
      </c>
      <c r="J24" s="79">
        <v>70.8523</v>
      </c>
      <c r="K24" s="79">
        <v>29.1477</v>
      </c>
    </row>
    <row r="25" ht="15" customHeight="1">
      <c r="A25" t="s" s="99">
        <v>585</v>
      </c>
      <c r="B25" t="s" s="75">
        <v>231</v>
      </c>
      <c r="C25" t="s" s="99">
        <v>416</v>
      </c>
      <c r="D25" s="78">
        <v>5642577064</v>
      </c>
      <c r="E25" s="78">
        <v>0</v>
      </c>
      <c r="F25" s="78">
        <v>1214003964</v>
      </c>
      <c r="G25" s="78">
        <v>677928334</v>
      </c>
      <c r="H25" s="78">
        <v>318891520</v>
      </c>
      <c r="I25" s="78">
        <v>7853400882</v>
      </c>
      <c r="J25" s="79">
        <v>71.8488</v>
      </c>
      <c r="K25" s="79">
        <v>28.1512</v>
      </c>
    </row>
    <row r="26" ht="15" customHeight="1">
      <c r="A26" t="s" s="99">
        <v>508</v>
      </c>
      <c r="B26" t="s" s="75">
        <v>154</v>
      </c>
      <c r="C26" t="s" s="99">
        <v>416</v>
      </c>
      <c r="D26" s="78">
        <v>5471993242</v>
      </c>
      <c r="E26" s="78">
        <v>0</v>
      </c>
      <c r="F26" s="78">
        <v>766921381</v>
      </c>
      <c r="G26" s="78">
        <v>715209600</v>
      </c>
      <c r="H26" s="78">
        <v>565598700</v>
      </c>
      <c r="I26" s="78">
        <v>7519722923</v>
      </c>
      <c r="J26" s="79">
        <v>72.7685</v>
      </c>
      <c r="K26" s="79">
        <v>27.2315</v>
      </c>
    </row>
    <row r="27" ht="15" customHeight="1">
      <c r="A27" t="s" s="99">
        <v>762</v>
      </c>
      <c r="B27" t="s" s="75">
        <v>408</v>
      </c>
      <c r="C27" t="s" s="99">
        <v>416</v>
      </c>
      <c r="D27" s="78">
        <v>7606203283</v>
      </c>
      <c r="E27" s="78">
        <v>0</v>
      </c>
      <c r="F27" s="78">
        <v>1148119001</v>
      </c>
      <c r="G27" s="78">
        <v>1100811189</v>
      </c>
      <c r="H27" s="78">
        <v>591953180</v>
      </c>
      <c r="I27" s="78">
        <v>10447086653</v>
      </c>
      <c r="J27" s="79">
        <v>72.8069</v>
      </c>
      <c r="K27" s="79">
        <v>27.1931</v>
      </c>
    </row>
    <row r="28" ht="15" customHeight="1">
      <c r="A28" t="s" s="99">
        <v>472</v>
      </c>
      <c r="B28" t="s" s="75">
        <v>118</v>
      </c>
      <c r="C28" t="s" s="99">
        <v>416</v>
      </c>
      <c r="D28" s="78">
        <v>3886759490</v>
      </c>
      <c r="E28" s="78">
        <v>0</v>
      </c>
      <c r="F28" s="78">
        <v>885143510</v>
      </c>
      <c r="G28" s="78">
        <v>255408600</v>
      </c>
      <c r="H28" s="78">
        <v>259910360</v>
      </c>
      <c r="I28" s="78">
        <v>5287221960</v>
      </c>
      <c r="J28" s="79">
        <v>73.5123</v>
      </c>
      <c r="K28" s="79">
        <v>26.4877</v>
      </c>
    </row>
    <row r="29" ht="15" customHeight="1">
      <c r="A29" t="s" s="99">
        <v>729</v>
      </c>
      <c r="B29" t="s" s="75">
        <v>375</v>
      </c>
      <c r="C29" t="s" s="99">
        <v>416</v>
      </c>
      <c r="D29" s="78">
        <v>8100534759</v>
      </c>
      <c r="E29" s="78">
        <v>0</v>
      </c>
      <c r="F29" s="78">
        <v>1099728370</v>
      </c>
      <c r="G29" s="78">
        <v>1464436550</v>
      </c>
      <c r="H29" s="78">
        <v>286186179</v>
      </c>
      <c r="I29" s="78">
        <v>10950885858</v>
      </c>
      <c r="J29" s="79">
        <v>73.97150000000001</v>
      </c>
      <c r="K29" s="79">
        <v>26.0285</v>
      </c>
    </row>
    <row r="30" ht="15" customHeight="1">
      <c r="A30" t="s" s="99">
        <v>630</v>
      </c>
      <c r="B30" t="s" s="75">
        <v>276</v>
      </c>
      <c r="C30" t="s" s="99">
        <v>416</v>
      </c>
      <c r="D30" s="78">
        <v>2880725430</v>
      </c>
      <c r="E30" s="78">
        <v>0</v>
      </c>
      <c r="F30" s="78">
        <v>393427410</v>
      </c>
      <c r="G30" s="78">
        <v>498684179</v>
      </c>
      <c r="H30" s="78">
        <v>115406940</v>
      </c>
      <c r="I30" s="78">
        <v>3888243959</v>
      </c>
      <c r="J30" s="79">
        <v>74.0881</v>
      </c>
      <c r="K30" s="79">
        <v>25.9119</v>
      </c>
    </row>
    <row r="31" ht="15" customHeight="1">
      <c r="A31" t="s" s="99">
        <v>655</v>
      </c>
      <c r="B31" t="s" s="75">
        <v>301</v>
      </c>
      <c r="C31" t="s" s="99">
        <v>416</v>
      </c>
      <c r="D31" s="78">
        <v>507310958</v>
      </c>
      <c r="E31" s="78">
        <v>0</v>
      </c>
      <c r="F31" s="78">
        <v>88090330</v>
      </c>
      <c r="G31" s="78">
        <v>19612712</v>
      </c>
      <c r="H31" s="78">
        <v>62232970</v>
      </c>
      <c r="I31" s="78">
        <v>677246970</v>
      </c>
      <c r="J31" s="79">
        <v>74.90779999999999</v>
      </c>
      <c r="K31" s="79">
        <v>25.0922</v>
      </c>
    </row>
    <row r="32" ht="15" customHeight="1">
      <c r="A32" t="s" s="99">
        <v>635</v>
      </c>
      <c r="B32" t="s" s="75">
        <v>281</v>
      </c>
      <c r="C32" t="s" s="99">
        <v>416</v>
      </c>
      <c r="D32" s="78">
        <v>5270525571</v>
      </c>
      <c r="E32" s="78">
        <v>0</v>
      </c>
      <c r="F32" s="78">
        <v>1137996816</v>
      </c>
      <c r="G32" s="78">
        <v>470833275</v>
      </c>
      <c r="H32" s="78">
        <v>135157970</v>
      </c>
      <c r="I32" s="78">
        <v>7014513632</v>
      </c>
      <c r="J32" s="79">
        <v>75.1374</v>
      </c>
      <c r="K32" s="79">
        <v>24.8626</v>
      </c>
    </row>
    <row r="33" ht="15" customHeight="1">
      <c r="A33" t="s" s="99">
        <v>489</v>
      </c>
      <c r="B33" t="s" s="75">
        <v>135</v>
      </c>
      <c r="C33" t="s" s="99">
        <v>416</v>
      </c>
      <c r="D33" s="78">
        <v>678630800</v>
      </c>
      <c r="E33" s="78">
        <v>0</v>
      </c>
      <c r="F33" s="78">
        <v>78567399</v>
      </c>
      <c r="G33" s="78">
        <v>87093075</v>
      </c>
      <c r="H33" s="78">
        <v>55215510</v>
      </c>
      <c r="I33" s="78">
        <v>899506784</v>
      </c>
      <c r="J33" s="79">
        <v>75.4448</v>
      </c>
      <c r="K33" s="79">
        <v>24.5552</v>
      </c>
    </row>
    <row r="34" ht="15" customHeight="1">
      <c r="A34" t="s" s="99">
        <v>529</v>
      </c>
      <c r="B34" t="s" s="75">
        <v>175</v>
      </c>
      <c r="C34" t="s" s="99">
        <v>416</v>
      </c>
      <c r="D34" s="78">
        <v>1453804533</v>
      </c>
      <c r="E34" s="78">
        <v>0</v>
      </c>
      <c r="F34" s="78">
        <v>291952428</v>
      </c>
      <c r="G34" s="78">
        <v>43570725</v>
      </c>
      <c r="H34" s="78">
        <v>132637403</v>
      </c>
      <c r="I34" s="78">
        <v>1921965089</v>
      </c>
      <c r="J34" s="79">
        <v>75.6416</v>
      </c>
      <c r="K34" s="79">
        <v>24.3584</v>
      </c>
    </row>
    <row r="35" ht="15" customHeight="1">
      <c r="A35" t="s" s="99">
        <v>432</v>
      </c>
      <c r="B35" t="s" s="75">
        <v>78</v>
      </c>
      <c r="C35" t="s" s="99">
        <v>416</v>
      </c>
      <c r="D35" s="78">
        <v>2166601901</v>
      </c>
      <c r="E35" s="78">
        <v>0</v>
      </c>
      <c r="F35" s="78">
        <v>412051270</v>
      </c>
      <c r="G35" s="78">
        <v>187011100</v>
      </c>
      <c r="H35" s="78">
        <v>93562850</v>
      </c>
      <c r="I35" s="78">
        <v>2859227121</v>
      </c>
      <c r="J35" s="79">
        <v>75.7758</v>
      </c>
      <c r="K35" s="79">
        <v>24.2242</v>
      </c>
    </row>
    <row r="36" ht="15" customHeight="1">
      <c r="A36" t="s" s="99">
        <v>465</v>
      </c>
      <c r="B36" t="s" s="75">
        <v>111</v>
      </c>
      <c r="C36" t="s" s="99">
        <v>416</v>
      </c>
      <c r="D36" s="78">
        <v>5224524319</v>
      </c>
      <c r="E36" s="78">
        <v>0</v>
      </c>
      <c r="F36" s="78">
        <v>661494791</v>
      </c>
      <c r="G36" s="78">
        <v>756909640</v>
      </c>
      <c r="H36" s="78">
        <v>249979830</v>
      </c>
      <c r="I36" s="78">
        <v>6892908580</v>
      </c>
      <c r="J36" s="79">
        <v>75.79559999999999</v>
      </c>
      <c r="K36" s="79">
        <v>24.2044</v>
      </c>
    </row>
    <row r="37" ht="15" customHeight="1">
      <c r="A37" t="s" s="99">
        <v>757</v>
      </c>
      <c r="B37" t="s" s="75">
        <v>403</v>
      </c>
      <c r="C37" t="s" s="99">
        <v>416</v>
      </c>
      <c r="D37" s="78">
        <v>4783964552</v>
      </c>
      <c r="E37" s="78">
        <v>0</v>
      </c>
      <c r="F37" s="78">
        <v>212991528</v>
      </c>
      <c r="G37" s="78">
        <v>1085956468</v>
      </c>
      <c r="H37" s="78">
        <v>205331970</v>
      </c>
      <c r="I37" s="78">
        <v>6288244518</v>
      </c>
      <c r="J37" s="79">
        <v>76.0779</v>
      </c>
      <c r="K37" s="79">
        <v>23.9221</v>
      </c>
    </row>
    <row r="38" ht="15" customHeight="1">
      <c r="A38" t="s" s="99">
        <v>719</v>
      </c>
      <c r="B38" t="s" s="75">
        <v>365</v>
      </c>
      <c r="C38" t="s" s="99">
        <v>416</v>
      </c>
      <c r="D38" s="78">
        <v>2003257223</v>
      </c>
      <c r="E38" s="78">
        <v>0</v>
      </c>
      <c r="F38" s="78">
        <v>101438532</v>
      </c>
      <c r="G38" s="78">
        <v>367948493</v>
      </c>
      <c r="H38" s="78">
        <v>144512530</v>
      </c>
      <c r="I38" s="78">
        <v>2617156778</v>
      </c>
      <c r="J38" s="79">
        <v>76.5433</v>
      </c>
      <c r="K38" s="79">
        <v>23.4567</v>
      </c>
    </row>
    <row r="39" ht="15" customHeight="1">
      <c r="A39" t="s" s="99">
        <v>696</v>
      </c>
      <c r="B39" t="s" s="75">
        <v>342</v>
      </c>
      <c r="C39" t="s" s="99">
        <v>416</v>
      </c>
      <c r="D39" s="78">
        <v>8675183438</v>
      </c>
      <c r="E39" s="78">
        <v>0</v>
      </c>
      <c r="F39" s="78">
        <v>1443635062</v>
      </c>
      <c r="G39" s="78">
        <v>294050400</v>
      </c>
      <c r="H39" s="78">
        <v>861859550</v>
      </c>
      <c r="I39" s="78">
        <v>11274728450</v>
      </c>
      <c r="J39" s="79">
        <v>76.9436</v>
      </c>
      <c r="K39" s="79">
        <v>23.0564</v>
      </c>
    </row>
    <row r="40" ht="15" customHeight="1">
      <c r="A40" t="s" s="99">
        <v>438</v>
      </c>
      <c r="B40" t="s" s="75">
        <v>84</v>
      </c>
      <c r="C40" t="s" s="99">
        <v>416</v>
      </c>
      <c r="D40" s="78">
        <v>3641337089</v>
      </c>
      <c r="E40" s="78">
        <v>0</v>
      </c>
      <c r="F40" s="78">
        <v>552102826</v>
      </c>
      <c r="G40" s="78">
        <v>406313400</v>
      </c>
      <c r="H40" s="78">
        <v>132317200</v>
      </c>
      <c r="I40" s="78">
        <v>4732070515</v>
      </c>
      <c r="J40" s="79">
        <v>76.9502</v>
      </c>
      <c r="K40" s="79">
        <v>23.0498</v>
      </c>
    </row>
    <row r="41" ht="15" customHeight="1">
      <c r="A41" t="s" s="99">
        <v>542</v>
      </c>
      <c r="B41" t="s" s="75">
        <v>188</v>
      </c>
      <c r="C41" t="s" s="99">
        <v>416</v>
      </c>
      <c r="D41" s="78">
        <v>500240929</v>
      </c>
      <c r="E41" s="78">
        <v>0</v>
      </c>
      <c r="F41" s="78">
        <v>98245416</v>
      </c>
      <c r="G41" s="78">
        <v>20206015</v>
      </c>
      <c r="H41" s="78">
        <v>29527630</v>
      </c>
      <c r="I41" s="78">
        <v>648219990</v>
      </c>
      <c r="J41" s="79">
        <v>77.17149999999999</v>
      </c>
      <c r="K41" s="79">
        <v>22.8285</v>
      </c>
    </row>
    <row r="42" ht="15" customHeight="1">
      <c r="A42" t="s" s="99">
        <v>552</v>
      </c>
      <c r="B42" t="s" s="75">
        <v>198</v>
      </c>
      <c r="C42" t="s" s="99">
        <v>416</v>
      </c>
      <c r="D42" s="78">
        <v>1961297316</v>
      </c>
      <c r="E42" s="78">
        <v>0</v>
      </c>
      <c r="F42" s="78">
        <v>441043024</v>
      </c>
      <c r="G42" s="78">
        <v>75558437</v>
      </c>
      <c r="H42" s="78">
        <v>60497228</v>
      </c>
      <c r="I42" s="78">
        <v>2538396005</v>
      </c>
      <c r="J42" s="79">
        <v>77.26519999999999</v>
      </c>
      <c r="K42" s="79">
        <v>22.7348</v>
      </c>
    </row>
    <row r="43" ht="15" customHeight="1">
      <c r="A43" t="s" s="99">
        <v>547</v>
      </c>
      <c r="B43" t="s" s="75">
        <v>193</v>
      </c>
      <c r="C43" t="s" s="99">
        <v>416</v>
      </c>
      <c r="D43" s="78">
        <v>280408184</v>
      </c>
      <c r="E43" s="78">
        <v>0</v>
      </c>
      <c r="F43" s="78">
        <v>24247593</v>
      </c>
      <c r="G43" s="78">
        <v>7709300</v>
      </c>
      <c r="H43" s="78">
        <v>49350321</v>
      </c>
      <c r="I43" s="78">
        <v>361715398</v>
      </c>
      <c r="J43" s="79">
        <v>77.5218</v>
      </c>
      <c r="K43" s="79">
        <v>22.4782</v>
      </c>
    </row>
    <row r="44" ht="15" customHeight="1">
      <c r="A44" t="s" s="99">
        <v>660</v>
      </c>
      <c r="B44" t="s" s="75">
        <v>306</v>
      </c>
      <c r="C44" t="s" s="99">
        <v>416</v>
      </c>
      <c r="D44" s="78">
        <v>2195247538</v>
      </c>
      <c r="E44" s="78">
        <v>0</v>
      </c>
      <c r="F44" s="78">
        <v>455314628</v>
      </c>
      <c r="G44" s="78">
        <v>135801750</v>
      </c>
      <c r="H44" s="78">
        <v>45229310</v>
      </c>
      <c r="I44" s="78">
        <v>2831593226</v>
      </c>
      <c r="J44" s="79">
        <v>77.5269</v>
      </c>
      <c r="K44" s="79">
        <v>22.4731</v>
      </c>
    </row>
    <row r="45" ht="15" customHeight="1">
      <c r="A45" t="s" s="99">
        <v>446</v>
      </c>
      <c r="B45" t="s" s="75">
        <v>92</v>
      </c>
      <c r="C45" t="s" s="99">
        <v>416</v>
      </c>
      <c r="D45" s="78">
        <v>7456606629</v>
      </c>
      <c r="E45" s="78">
        <v>0</v>
      </c>
      <c r="F45" s="78">
        <v>455663320</v>
      </c>
      <c r="G45" s="78">
        <v>1298144533</v>
      </c>
      <c r="H45" s="78">
        <v>382049800</v>
      </c>
      <c r="I45" s="78">
        <v>9592464282</v>
      </c>
      <c r="J45" s="79">
        <v>77.73399999999999</v>
      </c>
      <c r="K45" s="79">
        <v>22.266</v>
      </c>
    </row>
    <row r="46" ht="15" customHeight="1">
      <c r="A46" t="s" s="99">
        <v>420</v>
      </c>
      <c r="B46" t="s" s="75">
        <v>66</v>
      </c>
      <c r="C46" t="s" s="99">
        <v>416</v>
      </c>
      <c r="D46" s="78">
        <v>2869394132</v>
      </c>
      <c r="E46" s="78">
        <v>0</v>
      </c>
      <c r="F46" s="78">
        <v>254700578</v>
      </c>
      <c r="G46" s="78">
        <v>222189327</v>
      </c>
      <c r="H46" s="78">
        <v>344842220</v>
      </c>
      <c r="I46" s="78">
        <v>3691126257</v>
      </c>
      <c r="J46" s="79">
        <v>77.7376</v>
      </c>
      <c r="K46" s="79">
        <v>22.2624</v>
      </c>
    </row>
    <row r="47" ht="15" customHeight="1">
      <c r="A47" t="s" s="99">
        <v>683</v>
      </c>
      <c r="B47" t="s" s="75">
        <v>329</v>
      </c>
      <c r="C47" t="s" s="99">
        <v>416</v>
      </c>
      <c r="D47" s="78">
        <v>252903396</v>
      </c>
      <c r="E47" s="78">
        <v>0</v>
      </c>
      <c r="F47" s="78">
        <v>28603716</v>
      </c>
      <c r="G47" s="78">
        <v>11289065</v>
      </c>
      <c r="H47" s="78">
        <v>32358431</v>
      </c>
      <c r="I47" s="78">
        <v>325154608</v>
      </c>
      <c r="J47" s="79">
        <v>77.7794</v>
      </c>
      <c r="K47" s="79">
        <v>22.2206</v>
      </c>
    </row>
    <row r="48" ht="15" customHeight="1">
      <c r="A48" t="s" s="99">
        <v>469</v>
      </c>
      <c r="B48" t="s" s="75">
        <v>115</v>
      </c>
      <c r="C48" t="s" s="99">
        <v>416</v>
      </c>
      <c r="D48" s="78">
        <v>1889335585</v>
      </c>
      <c r="E48" s="78">
        <v>0</v>
      </c>
      <c r="F48" s="78">
        <v>104056857</v>
      </c>
      <c r="G48" s="78">
        <v>197521633</v>
      </c>
      <c r="H48" s="78">
        <v>234111070</v>
      </c>
      <c r="I48" s="78">
        <v>2425025145</v>
      </c>
      <c r="J48" s="79">
        <v>77.90989999999999</v>
      </c>
      <c r="K48" s="79">
        <v>22.0901</v>
      </c>
    </row>
    <row r="49" ht="15" customHeight="1">
      <c r="A49" t="s" s="99">
        <v>582</v>
      </c>
      <c r="B49" t="s" s="75">
        <v>228</v>
      </c>
      <c r="C49" t="s" s="99">
        <v>416</v>
      </c>
      <c r="D49" s="78">
        <v>3893225901</v>
      </c>
      <c r="E49" s="78">
        <v>0</v>
      </c>
      <c r="F49" s="78">
        <v>369319899</v>
      </c>
      <c r="G49" s="78">
        <v>598560800</v>
      </c>
      <c r="H49" s="78">
        <v>122678560</v>
      </c>
      <c r="I49" s="78">
        <v>4983785160</v>
      </c>
      <c r="J49" s="79">
        <v>78.11790000000001</v>
      </c>
      <c r="K49" s="79">
        <v>21.8821</v>
      </c>
    </row>
    <row r="50" ht="15" customHeight="1">
      <c r="A50" t="s" s="99">
        <v>486</v>
      </c>
      <c r="B50" t="s" s="75">
        <v>132</v>
      </c>
      <c r="C50" t="s" s="99">
        <v>416</v>
      </c>
      <c r="D50" s="78">
        <v>5183253087</v>
      </c>
      <c r="E50" s="78">
        <v>0</v>
      </c>
      <c r="F50" s="78">
        <v>1042064284</v>
      </c>
      <c r="G50" s="78">
        <v>286155250</v>
      </c>
      <c r="H50" s="78">
        <v>115054677</v>
      </c>
      <c r="I50" s="78">
        <v>6626527298</v>
      </c>
      <c r="J50" s="79">
        <v>78.21980000000001</v>
      </c>
      <c r="K50" s="79">
        <v>21.7802</v>
      </c>
    </row>
    <row r="51" ht="15" customHeight="1">
      <c r="A51" t="s" s="99">
        <v>592</v>
      </c>
      <c r="B51" t="s" s="75">
        <v>238</v>
      </c>
      <c r="C51" t="s" s="99">
        <v>416</v>
      </c>
      <c r="D51" s="78">
        <v>2345164313</v>
      </c>
      <c r="E51" s="78">
        <v>0</v>
      </c>
      <c r="F51" s="78">
        <v>100825189</v>
      </c>
      <c r="G51" s="78">
        <v>324799904</v>
      </c>
      <c r="H51" s="78">
        <v>221242370</v>
      </c>
      <c r="I51" s="78">
        <v>2992031776</v>
      </c>
      <c r="J51" s="79">
        <v>78.38030000000001</v>
      </c>
      <c r="K51" s="79">
        <v>21.6197</v>
      </c>
    </row>
    <row r="52" ht="15" customHeight="1">
      <c r="A52" t="s" s="99">
        <v>521</v>
      </c>
      <c r="B52" t="s" s="75">
        <v>167</v>
      </c>
      <c r="C52" t="s" s="99">
        <v>416</v>
      </c>
      <c r="D52" s="78">
        <v>146149754</v>
      </c>
      <c r="E52" s="78">
        <v>0</v>
      </c>
      <c r="F52" s="78">
        <v>12475869</v>
      </c>
      <c r="G52" s="78">
        <v>17488587</v>
      </c>
      <c r="H52" s="78">
        <v>10129310</v>
      </c>
      <c r="I52" s="78">
        <v>186243520</v>
      </c>
      <c r="J52" s="79">
        <v>78.47239999999999</v>
      </c>
      <c r="K52" s="79">
        <v>21.5276</v>
      </c>
    </row>
    <row r="53" ht="15" customHeight="1">
      <c r="A53" t="s" s="99">
        <v>517</v>
      </c>
      <c r="B53" t="s" s="75">
        <v>163</v>
      </c>
      <c r="C53" t="s" s="99">
        <v>416</v>
      </c>
      <c r="D53" s="78">
        <v>1606017218</v>
      </c>
      <c r="E53" s="78">
        <v>0</v>
      </c>
      <c r="F53" s="78">
        <v>80815347</v>
      </c>
      <c r="G53" s="78">
        <v>267334855</v>
      </c>
      <c r="H53" s="78">
        <v>88178840</v>
      </c>
      <c r="I53" s="78">
        <v>2042346260</v>
      </c>
      <c r="J53" s="79">
        <v>78.63590000000001</v>
      </c>
      <c r="K53" s="79">
        <v>21.3641</v>
      </c>
    </row>
    <row r="54" ht="15" customHeight="1">
      <c r="A54" t="s" s="99">
        <v>624</v>
      </c>
      <c r="B54" t="s" s="75">
        <v>270</v>
      </c>
      <c r="C54" t="s" s="99">
        <v>416</v>
      </c>
      <c r="D54" s="78">
        <v>743224822</v>
      </c>
      <c r="E54" s="78">
        <v>0</v>
      </c>
      <c r="F54" s="78">
        <v>118074712</v>
      </c>
      <c r="G54" s="78">
        <v>24634100</v>
      </c>
      <c r="H54" s="78">
        <v>58805380</v>
      </c>
      <c r="I54" s="78">
        <v>944739014</v>
      </c>
      <c r="J54" s="79">
        <v>78.6699</v>
      </c>
      <c r="K54" s="79">
        <v>21.3301</v>
      </c>
    </row>
    <row r="55" ht="15" customHeight="1">
      <c r="A55" t="s" s="99">
        <v>573</v>
      </c>
      <c r="B55" t="s" s="75">
        <v>219</v>
      </c>
      <c r="C55" t="s" s="99">
        <v>416</v>
      </c>
      <c r="D55" s="78">
        <v>2078344849</v>
      </c>
      <c r="E55" s="78">
        <v>0</v>
      </c>
      <c r="F55" s="78">
        <v>171421264</v>
      </c>
      <c r="G55" s="78">
        <v>319887185</v>
      </c>
      <c r="H55" s="78">
        <v>69380970</v>
      </c>
      <c r="I55" s="78">
        <v>2639034268</v>
      </c>
      <c r="J55" s="79">
        <v>78.754</v>
      </c>
      <c r="K55" s="79">
        <v>21.246</v>
      </c>
    </row>
    <row r="56" ht="15" customHeight="1">
      <c r="A56" t="s" s="99">
        <v>708</v>
      </c>
      <c r="B56" t="s" s="75">
        <v>354</v>
      </c>
      <c r="C56" t="s" s="99">
        <v>416</v>
      </c>
      <c r="D56" s="78">
        <v>6398801890</v>
      </c>
      <c r="E56" s="78">
        <v>0</v>
      </c>
      <c r="F56" s="78">
        <v>1102150588</v>
      </c>
      <c r="G56" s="78">
        <v>383023525</v>
      </c>
      <c r="H56" s="78">
        <v>229702870</v>
      </c>
      <c r="I56" s="78">
        <v>8113678873</v>
      </c>
      <c r="J56" s="79">
        <v>78.8644</v>
      </c>
      <c r="K56" s="79">
        <v>21.1356</v>
      </c>
    </row>
    <row r="57" ht="15" customHeight="1">
      <c r="A57" t="s" s="99">
        <v>601</v>
      </c>
      <c r="B57" t="s" s="75">
        <v>247</v>
      </c>
      <c r="C57" t="s" s="99">
        <v>416</v>
      </c>
      <c r="D57" s="78">
        <v>1741659520</v>
      </c>
      <c r="E57" s="78">
        <v>0</v>
      </c>
      <c r="F57" s="78">
        <v>211922456</v>
      </c>
      <c r="G57" s="78">
        <v>84006761</v>
      </c>
      <c r="H57" s="78">
        <v>170444192</v>
      </c>
      <c r="I57" s="78">
        <v>2208032929</v>
      </c>
      <c r="J57" s="79">
        <v>78.8783</v>
      </c>
      <c r="K57" s="79">
        <v>21.1217</v>
      </c>
    </row>
    <row r="58" ht="15" customHeight="1">
      <c r="A58" t="s" s="99">
        <v>763</v>
      </c>
      <c r="B58" t="s" s="75">
        <v>409</v>
      </c>
      <c r="C58" t="s" s="99">
        <v>416</v>
      </c>
      <c r="D58" s="78">
        <v>16078720445</v>
      </c>
      <c r="E58" s="78">
        <v>0</v>
      </c>
      <c r="F58" s="78">
        <v>2525072986</v>
      </c>
      <c r="G58" s="78">
        <v>667907812</v>
      </c>
      <c r="H58" s="78">
        <v>1042065400</v>
      </c>
      <c r="I58" s="78">
        <v>20313766643</v>
      </c>
      <c r="J58" s="79">
        <v>79.15179999999999</v>
      </c>
      <c r="K58" s="79">
        <v>20.8482</v>
      </c>
    </row>
    <row r="59" ht="15" customHeight="1">
      <c r="A59" t="s" s="99">
        <v>515</v>
      </c>
      <c r="B59" t="s" s="75">
        <v>161</v>
      </c>
      <c r="C59" t="s" s="99">
        <v>416</v>
      </c>
      <c r="D59" s="78">
        <v>10262225206</v>
      </c>
      <c r="E59" s="78">
        <v>0</v>
      </c>
      <c r="F59" s="78">
        <v>1831021864</v>
      </c>
      <c r="G59" s="78">
        <v>415589940</v>
      </c>
      <c r="H59" s="78">
        <v>451488630</v>
      </c>
      <c r="I59" s="78">
        <v>12960325640</v>
      </c>
      <c r="J59" s="79">
        <v>79.1818</v>
      </c>
      <c r="K59" s="79">
        <v>20.8182</v>
      </c>
    </row>
    <row r="60" ht="15" customHeight="1">
      <c r="A60" t="s" s="99">
        <v>680</v>
      </c>
      <c r="B60" t="s" s="75">
        <v>326</v>
      </c>
      <c r="C60" t="s" s="99">
        <v>416</v>
      </c>
      <c r="D60" s="78">
        <v>2458212628</v>
      </c>
      <c r="E60" s="78">
        <v>0</v>
      </c>
      <c r="F60" s="78">
        <v>474754421</v>
      </c>
      <c r="G60" s="78">
        <v>39867400</v>
      </c>
      <c r="H60" s="78">
        <v>129756300</v>
      </c>
      <c r="I60" s="78">
        <v>3102590749</v>
      </c>
      <c r="J60" s="79">
        <v>79.23099999999999</v>
      </c>
      <c r="K60" s="79">
        <v>20.769</v>
      </c>
    </row>
    <row r="61" ht="15" customHeight="1">
      <c r="A61" t="s" s="99">
        <v>752</v>
      </c>
      <c r="B61" t="s" s="75">
        <v>398</v>
      </c>
      <c r="C61" t="s" s="99">
        <v>416</v>
      </c>
      <c r="D61" s="78">
        <v>259024535</v>
      </c>
      <c r="E61" s="78">
        <v>3957975</v>
      </c>
      <c r="F61" s="78">
        <v>26538677</v>
      </c>
      <c r="G61" s="78">
        <v>24161300</v>
      </c>
      <c r="H61" s="78">
        <v>17492355</v>
      </c>
      <c r="I61" s="78">
        <v>331174842</v>
      </c>
      <c r="J61" s="79">
        <v>79.40900000000001</v>
      </c>
      <c r="K61" s="79">
        <v>20.591</v>
      </c>
    </row>
    <row r="62" ht="15" customHeight="1">
      <c r="A62" t="s" s="99">
        <v>514</v>
      </c>
      <c r="B62" t="s" s="75">
        <v>160</v>
      </c>
      <c r="C62" t="s" s="99">
        <v>416</v>
      </c>
      <c r="D62" s="78">
        <v>3068336692</v>
      </c>
      <c r="E62" s="78">
        <v>0</v>
      </c>
      <c r="F62" s="78">
        <v>576878608</v>
      </c>
      <c r="G62" s="78">
        <v>78434400</v>
      </c>
      <c r="H62" s="78">
        <v>133339760</v>
      </c>
      <c r="I62" s="78">
        <v>3856989460</v>
      </c>
      <c r="J62" s="79">
        <v>79.5526</v>
      </c>
      <c r="K62" s="79">
        <v>20.4474</v>
      </c>
    </row>
    <row r="63" ht="15" customHeight="1">
      <c r="A63" t="s" s="99">
        <v>476</v>
      </c>
      <c r="B63" t="s" s="75">
        <v>122</v>
      </c>
      <c r="C63" t="s" s="99">
        <v>416</v>
      </c>
      <c r="D63" s="78">
        <v>4075733387</v>
      </c>
      <c r="E63" s="78">
        <v>0</v>
      </c>
      <c r="F63" s="78">
        <v>460288935</v>
      </c>
      <c r="G63" s="78">
        <v>267654700</v>
      </c>
      <c r="H63" s="78">
        <v>319134170</v>
      </c>
      <c r="I63" s="78">
        <v>5122811192</v>
      </c>
      <c r="J63" s="79">
        <v>79.5605</v>
      </c>
      <c r="K63" s="79">
        <v>20.4395</v>
      </c>
    </row>
    <row r="64" ht="15" customHeight="1">
      <c r="A64" t="s" s="99">
        <v>455</v>
      </c>
      <c r="B64" t="s" s="75">
        <v>101</v>
      </c>
      <c r="C64" t="s" s="99">
        <v>416</v>
      </c>
      <c r="D64" s="78">
        <v>7164371965</v>
      </c>
      <c r="E64" s="78">
        <v>0</v>
      </c>
      <c r="F64" s="78">
        <v>1402084909</v>
      </c>
      <c r="G64" s="78">
        <v>289157600</v>
      </c>
      <c r="H64" s="78">
        <v>132847700</v>
      </c>
      <c r="I64" s="78">
        <v>8988462174</v>
      </c>
      <c r="J64" s="79">
        <v>79.7063</v>
      </c>
      <c r="K64" s="79">
        <v>20.2937</v>
      </c>
    </row>
    <row r="65" ht="15" customHeight="1">
      <c r="A65" t="s" s="99">
        <v>651</v>
      </c>
      <c r="B65" t="s" s="75">
        <v>297</v>
      </c>
      <c r="C65" t="s" s="99">
        <v>416</v>
      </c>
      <c r="D65" s="78">
        <v>3582488605</v>
      </c>
      <c r="E65" s="78">
        <v>0</v>
      </c>
      <c r="F65" s="78">
        <v>418098525</v>
      </c>
      <c r="G65" s="78">
        <v>155279207</v>
      </c>
      <c r="H65" s="78">
        <v>332497570</v>
      </c>
      <c r="I65" s="78">
        <v>4488363907</v>
      </c>
      <c r="J65" s="79">
        <v>79.8172</v>
      </c>
      <c r="K65" s="79">
        <v>20.1828</v>
      </c>
    </row>
    <row r="66" ht="15" customHeight="1">
      <c r="A66" t="s" s="99">
        <v>576</v>
      </c>
      <c r="B66" t="s" s="75">
        <v>222</v>
      </c>
      <c r="C66" t="s" s="99">
        <v>416</v>
      </c>
      <c r="D66" s="78">
        <v>2028163692</v>
      </c>
      <c r="E66" s="78">
        <v>0</v>
      </c>
      <c r="F66" s="78">
        <v>187327333</v>
      </c>
      <c r="G66" s="78">
        <v>70780385</v>
      </c>
      <c r="H66" s="78">
        <v>241932840</v>
      </c>
      <c r="I66" s="78">
        <v>2528204250</v>
      </c>
      <c r="J66" s="79">
        <v>80.22150000000001</v>
      </c>
      <c r="K66" s="79">
        <v>19.7785</v>
      </c>
    </row>
    <row r="67" ht="15" customHeight="1">
      <c r="A67" t="s" s="99">
        <v>567</v>
      </c>
      <c r="B67" t="s" s="75">
        <v>213</v>
      </c>
      <c r="C67" t="s" s="99">
        <v>416</v>
      </c>
      <c r="D67" s="78">
        <v>1381605494</v>
      </c>
      <c r="E67" s="78">
        <v>0</v>
      </c>
      <c r="F67" s="78">
        <v>268373856</v>
      </c>
      <c r="G67" s="78">
        <v>10238400</v>
      </c>
      <c r="H67" s="78">
        <v>61154820</v>
      </c>
      <c r="I67" s="78">
        <v>1721372570</v>
      </c>
      <c r="J67" s="79">
        <v>80.2619</v>
      </c>
      <c r="K67" s="79">
        <v>19.7381</v>
      </c>
    </row>
    <row r="68" ht="15" customHeight="1">
      <c r="A68" t="s" s="99">
        <v>447</v>
      </c>
      <c r="B68" t="s" s="75">
        <v>93</v>
      </c>
      <c r="C68" t="s" s="99">
        <v>416</v>
      </c>
      <c r="D68" s="78">
        <v>1077451069</v>
      </c>
      <c r="E68" s="78">
        <v>0</v>
      </c>
      <c r="F68" s="78">
        <v>29827931</v>
      </c>
      <c r="G68" s="78">
        <v>33920724</v>
      </c>
      <c r="H68" s="78">
        <v>197017766</v>
      </c>
      <c r="I68" s="78">
        <v>1338217490</v>
      </c>
      <c r="J68" s="79">
        <v>80.51390000000001</v>
      </c>
      <c r="K68" s="79">
        <v>19.4861</v>
      </c>
    </row>
    <row r="69" ht="15" customHeight="1">
      <c r="A69" t="s" s="99">
        <v>512</v>
      </c>
      <c r="B69" t="s" s="75">
        <v>158</v>
      </c>
      <c r="C69" t="s" s="99">
        <v>416</v>
      </c>
      <c r="D69" s="78">
        <v>3159262299</v>
      </c>
      <c r="E69" s="78">
        <v>0</v>
      </c>
      <c r="F69" s="78">
        <v>331376850</v>
      </c>
      <c r="G69" s="78">
        <v>192196012</v>
      </c>
      <c r="H69" s="78">
        <v>240177060</v>
      </c>
      <c r="I69" s="78">
        <v>3923012221</v>
      </c>
      <c r="J69" s="79">
        <v>80.53149999999999</v>
      </c>
      <c r="K69" s="79">
        <v>19.4685</v>
      </c>
    </row>
    <row r="70" ht="15" customHeight="1">
      <c r="A70" t="s" s="99">
        <v>693</v>
      </c>
      <c r="B70" t="s" s="75">
        <v>339</v>
      </c>
      <c r="C70" t="s" s="99">
        <v>416</v>
      </c>
      <c r="D70" s="78">
        <v>1254021411</v>
      </c>
      <c r="E70" s="78">
        <v>0</v>
      </c>
      <c r="F70" s="78">
        <v>125428573</v>
      </c>
      <c r="G70" s="78">
        <v>70689575</v>
      </c>
      <c r="H70" s="78">
        <v>103227810</v>
      </c>
      <c r="I70" s="78">
        <v>1553367369</v>
      </c>
      <c r="J70" s="79">
        <v>80.72920000000001</v>
      </c>
      <c r="K70" s="79">
        <v>19.2708</v>
      </c>
    </row>
    <row r="71" ht="15" customHeight="1">
      <c r="A71" t="s" s="99">
        <v>700</v>
      </c>
      <c r="B71" t="s" s="75">
        <v>346</v>
      </c>
      <c r="C71" t="s" s="99">
        <v>416</v>
      </c>
      <c r="D71" s="78">
        <v>4315878129</v>
      </c>
      <c r="E71" s="78">
        <v>0</v>
      </c>
      <c r="F71" s="78">
        <v>556425547</v>
      </c>
      <c r="G71" s="78">
        <v>263853371</v>
      </c>
      <c r="H71" s="78">
        <v>204216070</v>
      </c>
      <c r="I71" s="78">
        <v>5340373117</v>
      </c>
      <c r="J71" s="79">
        <v>80.816</v>
      </c>
      <c r="K71" s="79">
        <v>19.184</v>
      </c>
    </row>
    <row r="72" ht="15" customHeight="1">
      <c r="A72" t="s" s="99">
        <v>638</v>
      </c>
      <c r="B72" t="s" s="75">
        <v>284</v>
      </c>
      <c r="C72" t="s" s="99">
        <v>416</v>
      </c>
      <c r="D72" s="78">
        <v>603893110</v>
      </c>
      <c r="E72" s="78">
        <v>0</v>
      </c>
      <c r="F72" s="78">
        <v>68763155</v>
      </c>
      <c r="G72" s="78">
        <v>40460370</v>
      </c>
      <c r="H72" s="78">
        <v>33585320</v>
      </c>
      <c r="I72" s="78">
        <v>746701955</v>
      </c>
      <c r="J72" s="79">
        <v>80.8747</v>
      </c>
      <c r="K72" s="79">
        <v>19.1253</v>
      </c>
    </row>
    <row r="73" ht="15" customHeight="1">
      <c r="A73" t="s" s="99">
        <v>600</v>
      </c>
      <c r="B73" t="s" s="75">
        <v>246</v>
      </c>
      <c r="C73" t="s" s="99">
        <v>416</v>
      </c>
      <c r="D73" s="78">
        <v>3766229805</v>
      </c>
      <c r="E73" s="78">
        <v>0</v>
      </c>
      <c r="F73" s="78">
        <v>458079974</v>
      </c>
      <c r="G73" s="78">
        <v>256990552</v>
      </c>
      <c r="H73" s="78">
        <v>172951006</v>
      </c>
      <c r="I73" s="78">
        <v>4654251337</v>
      </c>
      <c r="J73" s="79">
        <v>80.92019999999999</v>
      </c>
      <c r="K73" s="79">
        <v>19.0798</v>
      </c>
    </row>
    <row r="74" ht="15" customHeight="1">
      <c r="A74" t="s" s="99">
        <v>633</v>
      </c>
      <c r="B74" t="s" s="75">
        <v>279</v>
      </c>
      <c r="C74" t="s" s="99">
        <v>416</v>
      </c>
      <c r="D74" s="78">
        <v>2803687862</v>
      </c>
      <c r="E74" s="78">
        <v>0</v>
      </c>
      <c r="F74" s="78">
        <v>268757858</v>
      </c>
      <c r="G74" s="78">
        <v>292584630</v>
      </c>
      <c r="H74" s="78">
        <v>93604900</v>
      </c>
      <c r="I74" s="78">
        <v>3458635250</v>
      </c>
      <c r="J74" s="79">
        <v>81.0634</v>
      </c>
      <c r="K74" s="79">
        <v>18.9366</v>
      </c>
    </row>
    <row r="75" ht="15" customHeight="1">
      <c r="A75" t="s" s="99">
        <v>666</v>
      </c>
      <c r="B75" t="s" s="75">
        <v>312</v>
      </c>
      <c r="C75" t="s" s="99">
        <v>416</v>
      </c>
      <c r="D75" s="78">
        <v>2381420464</v>
      </c>
      <c r="E75" s="78">
        <v>0</v>
      </c>
      <c r="F75" s="78">
        <v>334727996</v>
      </c>
      <c r="G75" s="78">
        <v>160888800</v>
      </c>
      <c r="H75" s="78">
        <v>58469610</v>
      </c>
      <c r="I75" s="78">
        <v>2935506870</v>
      </c>
      <c r="J75" s="79">
        <v>81.1247</v>
      </c>
      <c r="K75" s="79">
        <v>18.8753</v>
      </c>
    </row>
    <row r="76" ht="15" customHeight="1">
      <c r="A76" t="s" s="99">
        <v>641</v>
      </c>
      <c r="B76" t="s" s="75">
        <v>287</v>
      </c>
      <c r="C76" t="s" s="99">
        <v>416</v>
      </c>
      <c r="D76" s="78">
        <v>1633180176</v>
      </c>
      <c r="E76" s="78">
        <v>0</v>
      </c>
      <c r="F76" s="78">
        <v>149879624</v>
      </c>
      <c r="G76" s="78">
        <v>150410500</v>
      </c>
      <c r="H76" s="78">
        <v>77616900</v>
      </c>
      <c r="I76" s="78">
        <v>2011087200</v>
      </c>
      <c r="J76" s="79">
        <v>81.2088</v>
      </c>
      <c r="K76" s="79">
        <v>18.7912</v>
      </c>
    </row>
    <row r="77" ht="15" customHeight="1">
      <c r="A77" t="s" s="99">
        <v>516</v>
      </c>
      <c r="B77" t="s" s="75">
        <v>162</v>
      </c>
      <c r="C77" t="s" s="99">
        <v>416</v>
      </c>
      <c r="D77" s="78">
        <v>5876670670</v>
      </c>
      <c r="E77" s="78">
        <v>0</v>
      </c>
      <c r="F77" s="78">
        <v>471504398</v>
      </c>
      <c r="G77" s="78">
        <v>657052300</v>
      </c>
      <c r="H77" s="78">
        <v>230354400</v>
      </c>
      <c r="I77" s="78">
        <v>7235581768</v>
      </c>
      <c r="J77" s="79">
        <v>81.21899999999999</v>
      </c>
      <c r="K77" s="79">
        <v>18.781</v>
      </c>
    </row>
    <row r="78" ht="15" customHeight="1">
      <c r="A78" t="s" s="99">
        <v>613</v>
      </c>
      <c r="B78" t="s" s="75">
        <v>259</v>
      </c>
      <c r="C78" t="s" s="99">
        <v>416</v>
      </c>
      <c r="D78" s="78">
        <v>8715485212</v>
      </c>
      <c r="E78" s="78">
        <v>0</v>
      </c>
      <c r="F78" s="78">
        <v>1671890188</v>
      </c>
      <c r="G78" s="78">
        <v>53089100</v>
      </c>
      <c r="H78" s="78">
        <v>250147510</v>
      </c>
      <c r="I78" s="78">
        <v>10690612010</v>
      </c>
      <c r="J78" s="79">
        <v>81.5247</v>
      </c>
      <c r="K78" s="79">
        <v>18.4753</v>
      </c>
    </row>
    <row r="79" ht="15" customHeight="1">
      <c r="A79" t="s" s="99">
        <v>528</v>
      </c>
      <c r="B79" t="s" s="75">
        <v>174</v>
      </c>
      <c r="C79" t="s" s="99">
        <v>416</v>
      </c>
      <c r="D79" s="78">
        <v>1517743428</v>
      </c>
      <c r="E79" s="78">
        <v>0</v>
      </c>
      <c r="F79" s="78">
        <v>264856479</v>
      </c>
      <c r="G79" s="78">
        <v>14553200</v>
      </c>
      <c r="H79" s="78">
        <v>63657730</v>
      </c>
      <c r="I79" s="78">
        <v>1860810837</v>
      </c>
      <c r="J79" s="79">
        <v>81.56359999999999</v>
      </c>
      <c r="K79" s="79">
        <v>18.4364</v>
      </c>
    </row>
    <row r="80" ht="15" customHeight="1">
      <c r="A80" t="s" s="99">
        <v>734</v>
      </c>
      <c r="B80" t="s" s="75">
        <v>380</v>
      </c>
      <c r="C80" t="s" s="99">
        <v>416</v>
      </c>
      <c r="D80" s="78">
        <v>102218350</v>
      </c>
      <c r="E80" s="78">
        <v>0</v>
      </c>
      <c r="F80" s="78">
        <v>4176607</v>
      </c>
      <c r="G80" s="78">
        <v>1102800</v>
      </c>
      <c r="H80" s="78">
        <v>17597959</v>
      </c>
      <c r="I80" s="78">
        <v>125095716</v>
      </c>
      <c r="J80" s="79">
        <v>81.71210000000001</v>
      </c>
      <c r="K80" s="79">
        <v>18.2879</v>
      </c>
    </row>
    <row r="81" ht="15" customHeight="1">
      <c r="A81" t="s" s="99">
        <v>568</v>
      </c>
      <c r="B81" t="s" s="75">
        <v>214</v>
      </c>
      <c r="C81" t="s" s="99">
        <v>416</v>
      </c>
      <c r="D81" s="78">
        <v>4417580914</v>
      </c>
      <c r="E81" s="78">
        <v>423200</v>
      </c>
      <c r="F81" s="78">
        <v>511998824</v>
      </c>
      <c r="G81" s="78">
        <v>286933415</v>
      </c>
      <c r="H81" s="78">
        <v>186741300</v>
      </c>
      <c r="I81" s="78">
        <v>5403677653</v>
      </c>
      <c r="J81" s="79">
        <v>81.75920000000001</v>
      </c>
      <c r="K81" s="79">
        <v>18.2408</v>
      </c>
    </row>
    <row r="82" ht="15" customHeight="1">
      <c r="A82" t="s" s="99">
        <v>510</v>
      </c>
      <c r="B82" t="s" s="75">
        <v>156</v>
      </c>
      <c r="C82" t="s" s="99">
        <v>416</v>
      </c>
      <c r="D82" s="78">
        <v>7044931749</v>
      </c>
      <c r="E82" s="78">
        <v>0</v>
      </c>
      <c r="F82" s="78">
        <v>776602834</v>
      </c>
      <c r="G82" s="78">
        <v>444473600</v>
      </c>
      <c r="H82" s="78">
        <v>343114610</v>
      </c>
      <c r="I82" s="78">
        <v>8609122793</v>
      </c>
      <c r="J82" s="79">
        <v>81.831</v>
      </c>
      <c r="K82" s="79">
        <v>18.169</v>
      </c>
    </row>
    <row r="83" ht="15" customHeight="1">
      <c r="A83" t="s" s="99">
        <v>452</v>
      </c>
      <c r="B83" t="s" s="75">
        <v>98</v>
      </c>
      <c r="C83" t="s" s="99">
        <v>416</v>
      </c>
      <c r="D83" s="78">
        <v>1208842085</v>
      </c>
      <c r="E83" s="78">
        <v>0</v>
      </c>
      <c r="F83" s="78">
        <v>74040926</v>
      </c>
      <c r="G83" s="78">
        <v>144864140</v>
      </c>
      <c r="H83" s="78">
        <v>47822070</v>
      </c>
      <c r="I83" s="78">
        <v>1475569221</v>
      </c>
      <c r="J83" s="79">
        <v>81.9238</v>
      </c>
      <c r="K83" s="79">
        <v>18.0762</v>
      </c>
    </row>
    <row r="84" ht="15" customHeight="1">
      <c r="A84" t="s" s="99">
        <v>443</v>
      </c>
      <c r="B84" t="s" s="75">
        <v>89</v>
      </c>
      <c r="C84" t="s" s="99">
        <v>416</v>
      </c>
      <c r="D84" s="78">
        <v>691651995</v>
      </c>
      <c r="E84" s="78">
        <v>2146563</v>
      </c>
      <c r="F84" s="78">
        <v>118394779</v>
      </c>
      <c r="G84" s="78">
        <v>12657200</v>
      </c>
      <c r="H84" s="78">
        <v>21310890</v>
      </c>
      <c r="I84" s="78">
        <v>846161427</v>
      </c>
      <c r="J84" s="79">
        <v>81.9936</v>
      </c>
      <c r="K84" s="79">
        <v>18.0064</v>
      </c>
    </row>
    <row r="85" ht="15" customHeight="1">
      <c r="A85" t="s" s="99">
        <v>554</v>
      </c>
      <c r="B85" t="s" s="75">
        <v>200</v>
      </c>
      <c r="C85" t="s" s="99">
        <v>416</v>
      </c>
      <c r="D85" s="78">
        <v>4519739480</v>
      </c>
      <c r="E85" s="78">
        <v>0</v>
      </c>
      <c r="F85" s="78">
        <v>197133640</v>
      </c>
      <c r="G85" s="78">
        <v>396663667</v>
      </c>
      <c r="H85" s="78">
        <v>391363140</v>
      </c>
      <c r="I85" s="78">
        <v>5504899927</v>
      </c>
      <c r="J85" s="79">
        <v>82.1039</v>
      </c>
      <c r="K85" s="79">
        <v>17.8961</v>
      </c>
    </row>
    <row r="86" ht="15" customHeight="1">
      <c r="A86" t="s" s="99">
        <v>616</v>
      </c>
      <c r="B86" t="s" s="75">
        <v>262</v>
      </c>
      <c r="C86" t="s" s="99">
        <v>416</v>
      </c>
      <c r="D86" s="78">
        <v>7063590736</v>
      </c>
      <c r="E86" s="78">
        <v>0</v>
      </c>
      <c r="F86" s="78">
        <v>757454232</v>
      </c>
      <c r="G86" s="78">
        <v>373341650</v>
      </c>
      <c r="H86" s="78">
        <v>406097440</v>
      </c>
      <c r="I86" s="78">
        <v>8600484058</v>
      </c>
      <c r="J86" s="79">
        <v>82.1302</v>
      </c>
      <c r="K86" s="79">
        <v>17.8698</v>
      </c>
    </row>
    <row r="87" ht="15" customHeight="1">
      <c r="A87" t="s" s="99">
        <v>629</v>
      </c>
      <c r="B87" t="s" s="75">
        <v>275</v>
      </c>
      <c r="C87" t="s" s="99">
        <v>416</v>
      </c>
      <c r="D87" s="78">
        <v>3765181941</v>
      </c>
      <c r="E87" s="78">
        <v>0</v>
      </c>
      <c r="F87" s="78">
        <v>562526846</v>
      </c>
      <c r="G87" s="78">
        <v>123771498</v>
      </c>
      <c r="H87" s="78">
        <v>115619100</v>
      </c>
      <c r="I87" s="78">
        <v>4567099385</v>
      </c>
      <c r="J87" s="79">
        <v>82.4414</v>
      </c>
      <c r="K87" s="79">
        <v>17.5586</v>
      </c>
    </row>
    <row r="88" ht="15" customHeight="1">
      <c r="A88" t="s" s="99">
        <v>527</v>
      </c>
      <c r="B88" t="s" s="75">
        <v>173</v>
      </c>
      <c r="C88" t="s" s="99">
        <v>416</v>
      </c>
      <c r="D88" s="78">
        <v>204830824</v>
      </c>
      <c r="E88" s="78">
        <v>0</v>
      </c>
      <c r="F88" s="78">
        <v>9117426</v>
      </c>
      <c r="G88" s="78">
        <v>2292960</v>
      </c>
      <c r="H88" s="78">
        <v>32034290</v>
      </c>
      <c r="I88" s="78">
        <v>248275500</v>
      </c>
      <c r="J88" s="79">
        <v>82.5014</v>
      </c>
      <c r="K88" s="79">
        <v>17.4986</v>
      </c>
    </row>
    <row r="89" ht="15" customHeight="1">
      <c r="A89" t="s" s="99">
        <v>564</v>
      </c>
      <c r="B89" t="s" s="75">
        <v>210</v>
      </c>
      <c r="C89" t="s" s="99">
        <v>416</v>
      </c>
      <c r="D89" s="78">
        <v>5664430302</v>
      </c>
      <c r="E89" s="78">
        <v>0</v>
      </c>
      <c r="F89" s="78">
        <v>514125079</v>
      </c>
      <c r="G89" s="78">
        <v>336377951</v>
      </c>
      <c r="H89" s="78">
        <v>349910790</v>
      </c>
      <c r="I89" s="78">
        <v>6864844122</v>
      </c>
      <c r="J89" s="79">
        <v>82.5136</v>
      </c>
      <c r="K89" s="79">
        <v>17.4864</v>
      </c>
    </row>
    <row r="90" ht="15" customHeight="1">
      <c r="A90" t="s" s="99">
        <v>479</v>
      </c>
      <c r="B90" t="s" s="75">
        <v>125</v>
      </c>
      <c r="C90" t="s" s="99">
        <v>416</v>
      </c>
      <c r="D90" s="78">
        <v>1690972165</v>
      </c>
      <c r="E90" s="78">
        <v>0</v>
      </c>
      <c r="F90" s="78">
        <v>88540690</v>
      </c>
      <c r="G90" s="78">
        <v>119119482</v>
      </c>
      <c r="H90" s="78">
        <v>149450184</v>
      </c>
      <c r="I90" s="78">
        <v>2048082521</v>
      </c>
      <c r="J90" s="79">
        <v>82.5637</v>
      </c>
      <c r="K90" s="79">
        <v>17.4363</v>
      </c>
    </row>
    <row r="91" ht="15" customHeight="1">
      <c r="A91" t="s" s="99">
        <v>744</v>
      </c>
      <c r="B91" t="s" s="75">
        <v>390</v>
      </c>
      <c r="C91" t="s" s="99">
        <v>416</v>
      </c>
      <c r="D91" s="78">
        <v>3546292707</v>
      </c>
      <c r="E91" s="78">
        <v>0</v>
      </c>
      <c r="F91" s="78">
        <v>387149878</v>
      </c>
      <c r="G91" s="78">
        <v>176367149</v>
      </c>
      <c r="H91" s="78">
        <v>176170382</v>
      </c>
      <c r="I91" s="78">
        <v>4285980116</v>
      </c>
      <c r="J91" s="79">
        <v>82.74169999999999</v>
      </c>
      <c r="K91" s="79">
        <v>17.2583</v>
      </c>
    </row>
    <row r="92" ht="15" customHeight="1">
      <c r="A92" t="s" s="99">
        <v>765</v>
      </c>
      <c r="B92" t="s" s="75">
        <v>411</v>
      </c>
      <c r="C92" t="s" s="99">
        <v>416</v>
      </c>
      <c r="D92" s="78">
        <v>2479069990</v>
      </c>
      <c r="E92" s="78">
        <v>0</v>
      </c>
      <c r="F92" s="78">
        <v>385328836</v>
      </c>
      <c r="G92" s="78">
        <v>49309600</v>
      </c>
      <c r="H92" s="78">
        <v>81493520</v>
      </c>
      <c r="I92" s="78">
        <v>2995201946</v>
      </c>
      <c r="J92" s="79">
        <v>82.768</v>
      </c>
      <c r="K92" s="79">
        <v>17.232</v>
      </c>
    </row>
    <row r="93" ht="15" customHeight="1">
      <c r="A93" t="s" s="99">
        <v>677</v>
      </c>
      <c r="B93" t="s" s="75">
        <v>323</v>
      </c>
      <c r="C93" t="s" s="99">
        <v>416</v>
      </c>
      <c r="D93" s="78">
        <v>5207426438</v>
      </c>
      <c r="E93" s="78">
        <v>0</v>
      </c>
      <c r="F93" s="78">
        <v>755608438</v>
      </c>
      <c r="G93" s="78">
        <v>177162024</v>
      </c>
      <c r="H93" s="78">
        <v>149014150</v>
      </c>
      <c r="I93" s="78">
        <v>6289211050</v>
      </c>
      <c r="J93" s="79">
        <v>82.79940000000001</v>
      </c>
      <c r="K93" s="79">
        <v>17.2006</v>
      </c>
    </row>
    <row r="94" ht="15" customHeight="1">
      <c r="A94" t="s" s="110">
        <v>692</v>
      </c>
      <c r="B94" t="s" s="111">
        <v>338</v>
      </c>
      <c r="C94" t="s" s="110">
        <v>416</v>
      </c>
      <c r="D94" s="112">
        <v>2684483336</v>
      </c>
      <c r="E94" s="112">
        <v>0</v>
      </c>
      <c r="F94" s="112">
        <v>262111232</v>
      </c>
      <c r="G94" s="112">
        <v>196761900</v>
      </c>
      <c r="H94" s="112">
        <v>97663300</v>
      </c>
      <c r="I94" s="112">
        <v>3241019768</v>
      </c>
      <c r="J94" s="113">
        <v>82.8284</v>
      </c>
      <c r="K94" s="113">
        <v>17.1716</v>
      </c>
    </row>
    <row r="95" ht="15" customHeight="1">
      <c r="A95" t="s" s="99">
        <v>424</v>
      </c>
      <c r="B95" t="s" s="75">
        <v>70</v>
      </c>
      <c r="C95" t="s" s="99">
        <v>416</v>
      </c>
      <c r="D95" s="78">
        <v>9077872633</v>
      </c>
      <c r="E95" s="78">
        <v>0</v>
      </c>
      <c r="F95" s="78">
        <v>680896666</v>
      </c>
      <c r="G95" s="78">
        <v>827792800</v>
      </c>
      <c r="H95" s="78">
        <v>354008940</v>
      </c>
      <c r="I95" s="78">
        <v>10940571039</v>
      </c>
      <c r="J95" s="79">
        <v>82.9744</v>
      </c>
      <c r="K95" s="79">
        <v>17.0256</v>
      </c>
    </row>
    <row r="96" ht="15" customHeight="1">
      <c r="A96" t="s" s="99">
        <v>518</v>
      </c>
      <c r="B96" t="s" s="75">
        <v>164</v>
      </c>
      <c r="C96" t="s" s="99">
        <v>416</v>
      </c>
      <c r="D96" s="78">
        <v>1621892966</v>
      </c>
      <c r="E96" s="78">
        <v>0</v>
      </c>
      <c r="F96" s="78">
        <v>150541334</v>
      </c>
      <c r="G96" s="78">
        <v>75159200</v>
      </c>
      <c r="H96" s="78">
        <v>106761040</v>
      </c>
      <c r="I96" s="78">
        <v>1954354540</v>
      </c>
      <c r="J96" s="79">
        <v>82.98869999999999</v>
      </c>
      <c r="K96" s="79">
        <v>17.0113</v>
      </c>
    </row>
    <row r="97" ht="15" customHeight="1">
      <c r="A97" t="s" s="99">
        <v>488</v>
      </c>
      <c r="B97" t="s" s="75">
        <v>134</v>
      </c>
      <c r="C97" t="s" s="99">
        <v>416</v>
      </c>
      <c r="D97" s="78">
        <v>5565727722</v>
      </c>
      <c r="E97" s="78">
        <v>0</v>
      </c>
      <c r="F97" s="78">
        <v>880547898</v>
      </c>
      <c r="G97" s="78">
        <v>50562880</v>
      </c>
      <c r="H97" s="78">
        <v>208200700</v>
      </c>
      <c r="I97" s="78">
        <v>6705039200</v>
      </c>
      <c r="J97" s="79">
        <v>83.0081</v>
      </c>
      <c r="K97" s="79">
        <v>16.9919</v>
      </c>
    </row>
    <row r="98" ht="15" customHeight="1">
      <c r="A98" t="s" s="99">
        <v>674</v>
      </c>
      <c r="B98" t="s" s="75">
        <v>320</v>
      </c>
      <c r="C98" t="s" s="99">
        <v>416</v>
      </c>
      <c r="D98" s="78">
        <v>1961867252</v>
      </c>
      <c r="E98" s="78">
        <v>0</v>
      </c>
      <c r="F98" s="78">
        <v>278303564</v>
      </c>
      <c r="G98" s="78">
        <v>39596800</v>
      </c>
      <c r="H98" s="78">
        <v>82740210</v>
      </c>
      <c r="I98" s="78">
        <v>2362507826</v>
      </c>
      <c r="J98" s="79">
        <v>83.04170000000001</v>
      </c>
      <c r="K98" s="79">
        <v>16.9583</v>
      </c>
    </row>
    <row r="99" ht="15" customHeight="1">
      <c r="A99" t="s" s="99">
        <v>644</v>
      </c>
      <c r="B99" t="s" s="75">
        <v>290</v>
      </c>
      <c r="C99" t="s" s="99">
        <v>416</v>
      </c>
      <c r="D99" s="78">
        <v>8518805217</v>
      </c>
      <c r="E99" s="78">
        <v>0</v>
      </c>
      <c r="F99" s="78">
        <v>1221095705</v>
      </c>
      <c r="G99" s="78">
        <v>356421100</v>
      </c>
      <c r="H99" s="78">
        <v>157683720</v>
      </c>
      <c r="I99" s="78">
        <v>10254005742</v>
      </c>
      <c r="J99" s="79">
        <v>83.0778</v>
      </c>
      <c r="K99" s="79">
        <v>16.9222</v>
      </c>
    </row>
    <row r="100" ht="15" customHeight="1">
      <c r="A100" t="s" s="99">
        <v>454</v>
      </c>
      <c r="B100" t="s" s="75">
        <v>100</v>
      </c>
      <c r="C100" t="s" s="99">
        <v>416</v>
      </c>
      <c r="D100" s="78">
        <v>960096775</v>
      </c>
      <c r="E100" s="78">
        <v>0</v>
      </c>
      <c r="F100" s="78">
        <v>118347980</v>
      </c>
      <c r="G100" s="78">
        <v>53095200</v>
      </c>
      <c r="H100" s="78">
        <v>23555750</v>
      </c>
      <c r="I100" s="78">
        <v>1155095705</v>
      </c>
      <c r="J100" s="79">
        <v>83.11839999999999</v>
      </c>
      <c r="K100" s="79">
        <v>16.8816</v>
      </c>
    </row>
    <row r="101" ht="15" customHeight="1">
      <c r="A101" t="s" s="99">
        <v>597</v>
      </c>
      <c r="B101" t="s" s="75">
        <v>243</v>
      </c>
      <c r="C101" t="s" s="99">
        <v>416</v>
      </c>
      <c r="D101" s="78">
        <v>3179865056</v>
      </c>
      <c r="E101" s="78">
        <v>0</v>
      </c>
      <c r="F101" s="78">
        <v>466157446</v>
      </c>
      <c r="G101" s="78">
        <v>83070600</v>
      </c>
      <c r="H101" s="78">
        <v>88326930</v>
      </c>
      <c r="I101" s="78">
        <v>3817420032</v>
      </c>
      <c r="J101" s="79">
        <v>83.2988</v>
      </c>
      <c r="K101" s="79">
        <v>16.7012</v>
      </c>
    </row>
    <row r="102" ht="15" customHeight="1">
      <c r="A102" t="s" s="99">
        <v>689</v>
      </c>
      <c r="B102" t="s" s="75">
        <v>335</v>
      </c>
      <c r="C102" t="s" s="99">
        <v>416</v>
      </c>
      <c r="D102" s="78">
        <v>18588162698</v>
      </c>
      <c r="E102" s="78">
        <v>0</v>
      </c>
      <c r="F102" s="78">
        <v>2830367975</v>
      </c>
      <c r="G102" s="78">
        <v>433342800</v>
      </c>
      <c r="H102" s="78">
        <v>450822700</v>
      </c>
      <c r="I102" s="78">
        <v>22302696173</v>
      </c>
      <c r="J102" s="79">
        <v>83.3449</v>
      </c>
      <c r="K102" s="79">
        <v>16.6551</v>
      </c>
    </row>
    <row r="103" ht="15" customHeight="1">
      <c r="A103" t="s" s="99">
        <v>599</v>
      </c>
      <c r="B103" t="s" s="75">
        <v>245</v>
      </c>
      <c r="C103" t="s" s="99">
        <v>416</v>
      </c>
      <c r="D103" s="78">
        <v>2349683472</v>
      </c>
      <c r="E103" s="78">
        <v>0</v>
      </c>
      <c r="F103" s="78">
        <v>275084491</v>
      </c>
      <c r="G103" s="78">
        <v>138859400</v>
      </c>
      <c r="H103" s="78">
        <v>54062718</v>
      </c>
      <c r="I103" s="78">
        <v>2817690081</v>
      </c>
      <c r="J103" s="79">
        <v>83.3904</v>
      </c>
      <c r="K103" s="79">
        <v>16.6096</v>
      </c>
    </row>
    <row r="104" ht="15" customHeight="1">
      <c r="A104" t="s" s="99">
        <v>419</v>
      </c>
      <c r="B104" t="s" s="75">
        <v>65</v>
      </c>
      <c r="C104" t="s" s="99">
        <v>416</v>
      </c>
      <c r="D104" s="78">
        <v>544593462</v>
      </c>
      <c r="E104" s="78">
        <v>0</v>
      </c>
      <c r="F104" s="78">
        <v>40363062</v>
      </c>
      <c r="G104" s="78">
        <v>28076977</v>
      </c>
      <c r="H104" s="78">
        <v>39737003</v>
      </c>
      <c r="I104" s="78">
        <v>652770504</v>
      </c>
      <c r="J104" s="79">
        <v>83.428</v>
      </c>
      <c r="K104" s="79">
        <v>16.572</v>
      </c>
    </row>
    <row r="105" ht="15" customHeight="1">
      <c r="A105" t="s" s="99">
        <v>563</v>
      </c>
      <c r="B105" t="s" s="75">
        <v>209</v>
      </c>
      <c r="C105" t="s" s="99">
        <v>416</v>
      </c>
      <c r="D105" s="78">
        <v>431250687</v>
      </c>
      <c r="E105" s="78">
        <v>0</v>
      </c>
      <c r="F105" s="78">
        <v>46655214</v>
      </c>
      <c r="G105" s="78">
        <v>7959800</v>
      </c>
      <c r="H105" s="78">
        <v>30749515</v>
      </c>
      <c r="I105" s="78">
        <v>516615216</v>
      </c>
      <c r="J105" s="79">
        <v>83.47620000000001</v>
      </c>
      <c r="K105" s="79">
        <v>16.5238</v>
      </c>
    </row>
    <row r="106" ht="15" customHeight="1">
      <c r="A106" t="s" s="99">
        <v>736</v>
      </c>
      <c r="B106" t="s" s="75">
        <v>382</v>
      </c>
      <c r="C106" t="s" s="99">
        <v>416</v>
      </c>
      <c r="D106" s="78">
        <v>1114250345</v>
      </c>
      <c r="E106" s="78">
        <v>0</v>
      </c>
      <c r="F106" s="78">
        <v>72565454</v>
      </c>
      <c r="G106" s="78">
        <v>60950500</v>
      </c>
      <c r="H106" s="78">
        <v>86789118</v>
      </c>
      <c r="I106" s="78">
        <v>1334555417</v>
      </c>
      <c r="J106" s="79">
        <v>83.4922</v>
      </c>
      <c r="K106" s="79">
        <v>16.5078</v>
      </c>
    </row>
    <row r="107" ht="15" customHeight="1">
      <c r="A107" t="s" s="99">
        <v>642</v>
      </c>
      <c r="B107" t="s" s="75">
        <v>288</v>
      </c>
      <c r="C107" t="s" s="99">
        <v>416</v>
      </c>
      <c r="D107" s="78">
        <v>1041715559</v>
      </c>
      <c r="E107" s="78">
        <v>0</v>
      </c>
      <c r="F107" s="78">
        <v>71973538</v>
      </c>
      <c r="G107" s="78">
        <v>50021631</v>
      </c>
      <c r="H107" s="78">
        <v>83135291</v>
      </c>
      <c r="I107" s="78">
        <v>1246846019</v>
      </c>
      <c r="J107" s="79">
        <v>83.54810000000001</v>
      </c>
      <c r="K107" s="79">
        <v>16.4519</v>
      </c>
    </row>
    <row r="108" ht="15" customHeight="1">
      <c r="A108" t="s" s="99">
        <v>625</v>
      </c>
      <c r="B108" t="s" s="75">
        <v>271</v>
      </c>
      <c r="C108" t="s" s="99">
        <v>416</v>
      </c>
      <c r="D108" s="78">
        <v>5869014095</v>
      </c>
      <c r="E108" s="78">
        <v>0</v>
      </c>
      <c r="F108" s="78">
        <v>433501245</v>
      </c>
      <c r="G108" s="78">
        <v>536025812</v>
      </c>
      <c r="H108" s="78">
        <v>183198490</v>
      </c>
      <c r="I108" s="78">
        <v>7021739642</v>
      </c>
      <c r="J108" s="79">
        <v>83.5835</v>
      </c>
      <c r="K108" s="79">
        <v>16.4165</v>
      </c>
    </row>
    <row r="109" ht="15" customHeight="1">
      <c r="A109" t="s" s="99">
        <v>673</v>
      </c>
      <c r="B109" t="s" s="75">
        <v>319</v>
      </c>
      <c r="C109" t="s" s="99">
        <v>416</v>
      </c>
      <c r="D109" s="78">
        <v>6558258053</v>
      </c>
      <c r="E109" s="78">
        <v>0</v>
      </c>
      <c r="F109" s="78">
        <v>641590725</v>
      </c>
      <c r="G109" s="78">
        <v>375963052</v>
      </c>
      <c r="H109" s="78">
        <v>265961700</v>
      </c>
      <c r="I109" s="78">
        <v>7841773530</v>
      </c>
      <c r="J109" s="79">
        <v>83.6323</v>
      </c>
      <c r="K109" s="79">
        <v>16.3677</v>
      </c>
    </row>
    <row r="110" ht="15" customHeight="1">
      <c r="A110" t="s" s="99">
        <v>500</v>
      </c>
      <c r="B110" t="s" s="75">
        <v>146</v>
      </c>
      <c r="C110" t="s" s="99">
        <v>416</v>
      </c>
      <c r="D110" s="78">
        <v>2053239096</v>
      </c>
      <c r="E110" s="78">
        <v>0</v>
      </c>
      <c r="F110" s="78">
        <v>203709904</v>
      </c>
      <c r="G110" s="78">
        <v>111949800</v>
      </c>
      <c r="H110" s="78">
        <v>83553900</v>
      </c>
      <c r="I110" s="78">
        <v>2452452700</v>
      </c>
      <c r="J110" s="79">
        <v>83.72190000000001</v>
      </c>
      <c r="K110" s="79">
        <v>16.2781</v>
      </c>
    </row>
    <row r="111" ht="15" customHeight="1">
      <c r="A111" t="s" s="99">
        <v>462</v>
      </c>
      <c r="B111" t="s" s="75">
        <v>108</v>
      </c>
      <c r="C111" t="s" s="99">
        <v>416</v>
      </c>
      <c r="D111" s="78">
        <v>228931070</v>
      </c>
      <c r="E111" s="78">
        <v>0</v>
      </c>
      <c r="F111" s="78">
        <v>10642767</v>
      </c>
      <c r="G111" s="78">
        <v>26112600</v>
      </c>
      <c r="H111" s="78">
        <v>7436609</v>
      </c>
      <c r="I111" s="78">
        <v>273123046</v>
      </c>
      <c r="J111" s="79">
        <v>83.8198</v>
      </c>
      <c r="K111" s="79">
        <v>16.1802</v>
      </c>
    </row>
    <row r="112" ht="15" customHeight="1">
      <c r="A112" t="s" s="99">
        <v>468</v>
      </c>
      <c r="B112" t="s" s="75">
        <v>114</v>
      </c>
      <c r="C112" t="s" s="99">
        <v>416</v>
      </c>
      <c r="D112" s="78">
        <v>132973918</v>
      </c>
      <c r="E112" s="78">
        <v>0</v>
      </c>
      <c r="F112" s="78">
        <v>10659986</v>
      </c>
      <c r="G112" s="78">
        <v>2753700</v>
      </c>
      <c r="H112" s="78">
        <v>11929859</v>
      </c>
      <c r="I112" s="78">
        <v>158317463</v>
      </c>
      <c r="J112" s="79">
        <v>83.9919</v>
      </c>
      <c r="K112" s="79">
        <v>16.0081</v>
      </c>
    </row>
    <row r="113" ht="15" customHeight="1">
      <c r="A113" t="s" s="99">
        <v>485</v>
      </c>
      <c r="B113" t="s" s="75">
        <v>131</v>
      </c>
      <c r="C113" t="s" s="99">
        <v>416</v>
      </c>
      <c r="D113" s="78">
        <v>660104932</v>
      </c>
      <c r="E113" s="78">
        <v>0</v>
      </c>
      <c r="F113" s="78">
        <v>32325972</v>
      </c>
      <c r="G113" s="78">
        <v>51599100</v>
      </c>
      <c r="H113" s="78">
        <v>40106610</v>
      </c>
      <c r="I113" s="78">
        <v>784136614</v>
      </c>
      <c r="J113" s="79">
        <v>84.1824</v>
      </c>
      <c r="K113" s="79">
        <v>15.8176</v>
      </c>
    </row>
    <row r="114" ht="15" customHeight="1">
      <c r="A114" t="s" s="99">
        <v>702</v>
      </c>
      <c r="B114" t="s" s="75">
        <v>348</v>
      </c>
      <c r="C114" t="s" s="99">
        <v>416</v>
      </c>
      <c r="D114" s="78">
        <v>1357200551</v>
      </c>
      <c r="E114" s="78">
        <v>1369383</v>
      </c>
      <c r="F114" s="78">
        <v>157502599</v>
      </c>
      <c r="G114" s="78">
        <v>34897100</v>
      </c>
      <c r="H114" s="78">
        <v>58927320</v>
      </c>
      <c r="I114" s="78">
        <v>1609896953</v>
      </c>
      <c r="J114" s="79">
        <v>84.3886</v>
      </c>
      <c r="K114" s="79">
        <v>15.6114</v>
      </c>
    </row>
    <row r="115" ht="15" customHeight="1">
      <c r="A115" t="s" s="99">
        <v>481</v>
      </c>
      <c r="B115" t="s" s="75">
        <v>127</v>
      </c>
      <c r="C115" t="s" s="99">
        <v>416</v>
      </c>
      <c r="D115" s="78">
        <v>172627600</v>
      </c>
      <c r="E115" s="78">
        <v>0</v>
      </c>
      <c r="F115" s="78">
        <v>6007955</v>
      </c>
      <c r="G115" s="78">
        <v>4109500</v>
      </c>
      <c r="H115" s="78">
        <v>21422510</v>
      </c>
      <c r="I115" s="78">
        <v>204167565</v>
      </c>
      <c r="J115" s="79">
        <v>84.5519</v>
      </c>
      <c r="K115" s="79">
        <v>15.4481</v>
      </c>
    </row>
    <row r="116" ht="15" customHeight="1">
      <c r="A116" t="s" s="99">
        <v>471</v>
      </c>
      <c r="B116" t="s" s="75">
        <v>117</v>
      </c>
      <c r="C116" t="s" s="99">
        <v>416</v>
      </c>
      <c r="D116" s="78">
        <v>6568371083</v>
      </c>
      <c r="E116" s="78">
        <v>0</v>
      </c>
      <c r="F116" s="78">
        <v>507078757</v>
      </c>
      <c r="G116" s="78">
        <v>477226900</v>
      </c>
      <c r="H116" s="78">
        <v>215068080</v>
      </c>
      <c r="I116" s="78">
        <v>7767744820</v>
      </c>
      <c r="J116" s="79">
        <v>84.5596</v>
      </c>
      <c r="K116" s="79">
        <v>15.4404</v>
      </c>
    </row>
    <row r="117" ht="15" customHeight="1">
      <c r="A117" t="s" s="99">
        <v>710</v>
      </c>
      <c r="B117" t="s" s="75">
        <v>356</v>
      </c>
      <c r="C117" t="s" s="99">
        <v>416</v>
      </c>
      <c r="D117" s="78">
        <v>5577056696</v>
      </c>
      <c r="E117" s="78">
        <v>0</v>
      </c>
      <c r="F117" s="78">
        <v>429840255</v>
      </c>
      <c r="G117" s="78">
        <v>253337596</v>
      </c>
      <c r="H117" s="78">
        <v>330280760</v>
      </c>
      <c r="I117" s="78">
        <v>6590515307</v>
      </c>
      <c r="J117" s="79">
        <v>84.6225</v>
      </c>
      <c r="K117" s="79">
        <v>15.3775</v>
      </c>
    </row>
    <row r="118" ht="15" customHeight="1">
      <c r="A118" t="s" s="99">
        <v>537</v>
      </c>
      <c r="B118" t="s" s="75">
        <v>183</v>
      </c>
      <c r="C118" t="s" s="99">
        <v>416</v>
      </c>
      <c r="D118" s="78">
        <v>3181035190</v>
      </c>
      <c r="E118" s="78">
        <v>0</v>
      </c>
      <c r="F118" s="78">
        <v>408046361</v>
      </c>
      <c r="G118" s="78">
        <v>99711031</v>
      </c>
      <c r="H118" s="78">
        <v>70110740</v>
      </c>
      <c r="I118" s="78">
        <v>3758903322</v>
      </c>
      <c r="J118" s="79">
        <v>84.6267</v>
      </c>
      <c r="K118" s="79">
        <v>15.3733</v>
      </c>
    </row>
    <row r="119" ht="15" customHeight="1">
      <c r="A119" t="s" s="99">
        <v>626</v>
      </c>
      <c r="B119" t="s" s="75">
        <v>272</v>
      </c>
      <c r="C119" t="s" s="99">
        <v>416</v>
      </c>
      <c r="D119" s="78">
        <v>4363544846</v>
      </c>
      <c r="E119" s="78">
        <v>0</v>
      </c>
      <c r="F119" s="78">
        <v>577015154</v>
      </c>
      <c r="G119" s="78">
        <v>118854700</v>
      </c>
      <c r="H119" s="78">
        <v>91117360</v>
      </c>
      <c r="I119" s="78">
        <v>5150532060</v>
      </c>
      <c r="J119" s="79">
        <v>84.72029999999999</v>
      </c>
      <c r="K119" s="79">
        <v>15.2797</v>
      </c>
    </row>
    <row r="120" ht="15" customHeight="1">
      <c r="A120" t="s" s="99">
        <v>431</v>
      </c>
      <c r="B120" t="s" s="75">
        <v>77</v>
      </c>
      <c r="C120" t="s" s="99">
        <v>416</v>
      </c>
      <c r="D120" s="78">
        <v>5353375023</v>
      </c>
      <c r="E120" s="78">
        <v>0</v>
      </c>
      <c r="F120" s="78">
        <v>471878160</v>
      </c>
      <c r="G120" s="78">
        <v>237436848</v>
      </c>
      <c r="H120" s="78">
        <v>248365905</v>
      </c>
      <c r="I120" s="78">
        <v>6311055936</v>
      </c>
      <c r="J120" s="79">
        <v>84.8253</v>
      </c>
      <c r="K120" s="79">
        <v>15.1747</v>
      </c>
    </row>
    <row r="121" ht="15" customHeight="1">
      <c r="A121" t="s" s="99">
        <v>467</v>
      </c>
      <c r="B121" t="s" s="75">
        <v>113</v>
      </c>
      <c r="C121" t="s" s="99">
        <v>416</v>
      </c>
      <c r="D121" s="78">
        <v>1609459894</v>
      </c>
      <c r="E121" s="78">
        <v>0</v>
      </c>
      <c r="F121" s="78">
        <v>119335094</v>
      </c>
      <c r="G121" s="78">
        <v>41585862</v>
      </c>
      <c r="H121" s="78">
        <v>125577930</v>
      </c>
      <c r="I121" s="78">
        <v>1895958780</v>
      </c>
      <c r="J121" s="79">
        <v>84.889</v>
      </c>
      <c r="K121" s="79">
        <v>15.111</v>
      </c>
    </row>
    <row r="122" ht="15" customHeight="1">
      <c r="A122" t="s" s="99">
        <v>615</v>
      </c>
      <c r="B122" t="s" s="75">
        <v>261</v>
      </c>
      <c r="C122" t="s" s="99">
        <v>416</v>
      </c>
      <c r="D122" s="78">
        <v>43946740</v>
      </c>
      <c r="E122" s="78">
        <v>0</v>
      </c>
      <c r="F122" s="78">
        <v>6248171</v>
      </c>
      <c r="G122" s="78">
        <v>392600</v>
      </c>
      <c r="H122" s="78">
        <v>1178467</v>
      </c>
      <c r="I122" s="78">
        <v>51765978</v>
      </c>
      <c r="J122" s="79">
        <v>84.895</v>
      </c>
      <c r="K122" s="79">
        <v>15.105</v>
      </c>
    </row>
    <row r="123" ht="15" customHeight="1">
      <c r="A123" t="s" s="99">
        <v>726</v>
      </c>
      <c r="B123" t="s" s="75">
        <v>372</v>
      </c>
      <c r="C123" t="s" s="99">
        <v>416</v>
      </c>
      <c r="D123" s="78">
        <v>452435135</v>
      </c>
      <c r="E123" s="78">
        <v>0</v>
      </c>
      <c r="F123" s="78">
        <v>12567213</v>
      </c>
      <c r="G123" s="78">
        <v>13100700</v>
      </c>
      <c r="H123" s="78">
        <v>54625240</v>
      </c>
      <c r="I123" s="78">
        <v>532728288</v>
      </c>
      <c r="J123" s="79">
        <v>84.92789999999999</v>
      </c>
      <c r="K123" s="79">
        <v>15.0721</v>
      </c>
    </row>
    <row r="124" ht="15" customHeight="1">
      <c r="A124" t="s" s="99">
        <v>671</v>
      </c>
      <c r="B124" t="s" s="75">
        <v>317</v>
      </c>
      <c r="C124" t="s" s="99">
        <v>416</v>
      </c>
      <c r="D124" s="78">
        <v>172714088</v>
      </c>
      <c r="E124" s="78">
        <v>0</v>
      </c>
      <c r="F124" s="78">
        <v>5424521</v>
      </c>
      <c r="G124" s="78">
        <v>10164300</v>
      </c>
      <c r="H124" s="78">
        <v>14999566</v>
      </c>
      <c r="I124" s="78">
        <v>203302475</v>
      </c>
      <c r="J124" s="79">
        <v>84.9542</v>
      </c>
      <c r="K124" s="79">
        <v>15.0458</v>
      </c>
    </row>
    <row r="125" ht="15" customHeight="1">
      <c r="A125" t="s" s="99">
        <v>688</v>
      </c>
      <c r="B125" t="s" s="75">
        <v>334</v>
      </c>
      <c r="C125" t="s" s="99">
        <v>416</v>
      </c>
      <c r="D125" s="78">
        <v>2590526920</v>
      </c>
      <c r="E125" s="78">
        <v>0</v>
      </c>
      <c r="F125" s="78">
        <v>153310980</v>
      </c>
      <c r="G125" s="78">
        <v>89902503</v>
      </c>
      <c r="H125" s="78">
        <v>212307310</v>
      </c>
      <c r="I125" s="78">
        <v>3046047713</v>
      </c>
      <c r="J125" s="79">
        <v>85.0455</v>
      </c>
      <c r="K125" s="79">
        <v>14.9545</v>
      </c>
    </row>
    <row r="126" ht="15" customHeight="1">
      <c r="A126" t="s" s="99">
        <v>725</v>
      </c>
      <c r="B126" t="s" s="75">
        <v>371</v>
      </c>
      <c r="C126" t="s" s="99">
        <v>416</v>
      </c>
      <c r="D126" s="78">
        <v>4157094629</v>
      </c>
      <c r="E126" s="78">
        <v>0</v>
      </c>
      <c r="F126" s="78">
        <v>415875158</v>
      </c>
      <c r="G126" s="78">
        <v>87401600</v>
      </c>
      <c r="H126" s="78">
        <v>224495230</v>
      </c>
      <c r="I126" s="78">
        <v>4884866617</v>
      </c>
      <c r="J126" s="79">
        <v>85.1015</v>
      </c>
      <c r="K126" s="79">
        <v>14.8985</v>
      </c>
    </row>
    <row r="127" ht="15" customHeight="1">
      <c r="A127" t="s" s="99">
        <v>731</v>
      </c>
      <c r="B127" t="s" s="75">
        <v>377</v>
      </c>
      <c r="C127" t="s" s="99">
        <v>416</v>
      </c>
      <c r="D127" s="78">
        <v>1946448714</v>
      </c>
      <c r="E127" s="78">
        <v>0</v>
      </c>
      <c r="F127" s="78">
        <v>243289721</v>
      </c>
      <c r="G127" s="78">
        <v>36203065</v>
      </c>
      <c r="H127" s="78">
        <v>59678390</v>
      </c>
      <c r="I127" s="78">
        <v>2285619890</v>
      </c>
      <c r="J127" s="79">
        <v>85.1606</v>
      </c>
      <c r="K127" s="79">
        <v>14.8394</v>
      </c>
    </row>
    <row r="128" ht="15" customHeight="1">
      <c r="A128" t="s" s="99">
        <v>535</v>
      </c>
      <c r="B128" t="s" s="75">
        <v>181</v>
      </c>
      <c r="C128" t="s" s="99">
        <v>416</v>
      </c>
      <c r="D128" s="78">
        <v>683892825</v>
      </c>
      <c r="E128" s="78">
        <v>0</v>
      </c>
      <c r="F128" s="78">
        <v>35279425</v>
      </c>
      <c r="G128" s="78">
        <v>5942650</v>
      </c>
      <c r="H128" s="78">
        <v>77861676</v>
      </c>
      <c r="I128" s="78">
        <v>802976576</v>
      </c>
      <c r="J128" s="79">
        <v>85.16970000000001</v>
      </c>
      <c r="K128" s="79">
        <v>14.8303</v>
      </c>
    </row>
    <row r="129" ht="15" customHeight="1">
      <c r="A129" t="s" s="99">
        <v>654</v>
      </c>
      <c r="B129" t="s" s="75">
        <v>300</v>
      </c>
      <c r="C129" t="s" s="99">
        <v>416</v>
      </c>
      <c r="D129" s="78">
        <v>12759935641</v>
      </c>
      <c r="E129" s="78">
        <v>0</v>
      </c>
      <c r="F129" s="78">
        <v>1206582327</v>
      </c>
      <c r="G129" s="78">
        <v>463511300</v>
      </c>
      <c r="H129" s="78">
        <v>526184049</v>
      </c>
      <c r="I129" s="78">
        <v>14956213317</v>
      </c>
      <c r="J129" s="79">
        <v>85.31529999999999</v>
      </c>
      <c r="K129" s="79">
        <v>14.6847</v>
      </c>
    </row>
    <row r="130" ht="15" customHeight="1">
      <c r="A130" t="s" s="99">
        <v>750</v>
      </c>
      <c r="B130" t="s" s="75">
        <v>396</v>
      </c>
      <c r="C130" t="s" s="99">
        <v>416</v>
      </c>
      <c r="D130" s="78">
        <v>4742644594</v>
      </c>
      <c r="E130" s="78">
        <v>0</v>
      </c>
      <c r="F130" s="78">
        <v>570992824</v>
      </c>
      <c r="G130" s="78">
        <v>125978900</v>
      </c>
      <c r="H130" s="78">
        <v>115717170</v>
      </c>
      <c r="I130" s="78">
        <v>5555333488</v>
      </c>
      <c r="J130" s="79">
        <v>85.371</v>
      </c>
      <c r="K130" s="79">
        <v>14.629</v>
      </c>
    </row>
    <row r="131" ht="15" customHeight="1">
      <c r="A131" t="s" s="99">
        <v>724</v>
      </c>
      <c r="B131" t="s" s="75">
        <v>370</v>
      </c>
      <c r="C131" t="s" s="99">
        <v>416</v>
      </c>
      <c r="D131" s="78">
        <v>837694403</v>
      </c>
      <c r="E131" s="78">
        <v>0</v>
      </c>
      <c r="F131" s="78">
        <v>84675360</v>
      </c>
      <c r="G131" s="78">
        <v>27424900</v>
      </c>
      <c r="H131" s="78">
        <v>30448184</v>
      </c>
      <c r="I131" s="78">
        <v>980242847</v>
      </c>
      <c r="J131" s="79">
        <v>85.45780000000001</v>
      </c>
      <c r="K131" s="79">
        <v>14.5422</v>
      </c>
    </row>
    <row r="132" ht="15" customHeight="1">
      <c r="A132" t="s" s="99">
        <v>459</v>
      </c>
      <c r="B132" t="s" s="75">
        <v>105</v>
      </c>
      <c r="C132" t="s" s="99">
        <v>416</v>
      </c>
      <c r="D132" s="78">
        <v>9595963298</v>
      </c>
      <c r="E132" s="78">
        <v>0</v>
      </c>
      <c r="F132" s="78">
        <v>1067887956</v>
      </c>
      <c r="G132" s="78">
        <v>218082840</v>
      </c>
      <c r="H132" s="78">
        <v>339246320</v>
      </c>
      <c r="I132" s="78">
        <v>11221180414</v>
      </c>
      <c r="J132" s="79">
        <v>85.51649999999999</v>
      </c>
      <c r="K132" s="79">
        <v>14.4835</v>
      </c>
    </row>
    <row r="133" ht="15" customHeight="1">
      <c r="A133" t="s" s="99">
        <v>648</v>
      </c>
      <c r="B133" t="s" s="75">
        <v>294</v>
      </c>
      <c r="C133" t="s" s="99">
        <v>416</v>
      </c>
      <c r="D133" s="78">
        <v>97818506</v>
      </c>
      <c r="E133" s="78">
        <v>0</v>
      </c>
      <c r="F133" s="78">
        <v>6456604</v>
      </c>
      <c r="G133" s="78">
        <v>865200</v>
      </c>
      <c r="H133" s="78">
        <v>9101840</v>
      </c>
      <c r="I133" s="78">
        <v>114242150</v>
      </c>
      <c r="J133" s="79">
        <v>85.6238</v>
      </c>
      <c r="K133" s="79">
        <v>14.3762</v>
      </c>
    </row>
    <row r="134" ht="15" customHeight="1">
      <c r="A134" t="s" s="99">
        <v>487</v>
      </c>
      <c r="B134" t="s" s="75">
        <v>133</v>
      </c>
      <c r="C134" t="s" s="99">
        <v>416</v>
      </c>
      <c r="D134" s="78">
        <v>6197008782</v>
      </c>
      <c r="E134" s="78">
        <v>0</v>
      </c>
      <c r="F134" s="78">
        <v>674081450</v>
      </c>
      <c r="G134" s="78">
        <v>90408800</v>
      </c>
      <c r="H134" s="78">
        <v>265521730</v>
      </c>
      <c r="I134" s="78">
        <v>7227020762</v>
      </c>
      <c r="J134" s="79">
        <v>85.7478</v>
      </c>
      <c r="K134" s="79">
        <v>14.2522</v>
      </c>
    </row>
    <row r="135" ht="15" customHeight="1">
      <c r="A135" t="s" s="99">
        <v>483</v>
      </c>
      <c r="B135" t="s" s="75">
        <v>129</v>
      </c>
      <c r="C135" t="s" s="99">
        <v>416</v>
      </c>
      <c r="D135" s="78">
        <v>274927908</v>
      </c>
      <c r="E135" s="78">
        <v>0</v>
      </c>
      <c r="F135" s="78">
        <v>8553259</v>
      </c>
      <c r="G135" s="78">
        <v>11045900</v>
      </c>
      <c r="H135" s="78">
        <v>25798839</v>
      </c>
      <c r="I135" s="78">
        <v>320325906</v>
      </c>
      <c r="J135" s="79">
        <v>85.8276</v>
      </c>
      <c r="K135" s="79">
        <v>14.1724</v>
      </c>
    </row>
    <row r="136" ht="15" customHeight="1">
      <c r="A136" t="s" s="99">
        <v>682</v>
      </c>
      <c r="B136" t="s" s="75">
        <v>328</v>
      </c>
      <c r="C136" t="s" s="99">
        <v>416</v>
      </c>
      <c r="D136" s="78">
        <v>754343192</v>
      </c>
      <c r="E136" s="78">
        <v>0</v>
      </c>
      <c r="F136" s="78">
        <v>65068004</v>
      </c>
      <c r="G136" s="78">
        <v>18627524</v>
      </c>
      <c r="H136" s="78">
        <v>40451620</v>
      </c>
      <c r="I136" s="78">
        <v>878490340</v>
      </c>
      <c r="J136" s="79">
        <v>85.8681</v>
      </c>
      <c r="K136" s="79">
        <v>14.1319</v>
      </c>
    </row>
    <row r="137" ht="15" customHeight="1">
      <c r="A137" t="s" s="99">
        <v>663</v>
      </c>
      <c r="B137" t="s" s="75">
        <v>309</v>
      </c>
      <c r="C137" t="s" s="99">
        <v>416</v>
      </c>
      <c r="D137" s="78">
        <v>8520077275</v>
      </c>
      <c r="E137" s="78">
        <v>0</v>
      </c>
      <c r="F137" s="78">
        <v>844565294</v>
      </c>
      <c r="G137" s="78">
        <v>377453912</v>
      </c>
      <c r="H137" s="78">
        <v>179316826</v>
      </c>
      <c r="I137" s="78">
        <v>9921413307</v>
      </c>
      <c r="J137" s="79">
        <v>85.87560000000001</v>
      </c>
      <c r="K137" s="79">
        <v>14.1244</v>
      </c>
    </row>
    <row r="138" ht="15" customHeight="1">
      <c r="A138" t="s" s="99">
        <v>428</v>
      </c>
      <c r="B138" t="s" s="75">
        <v>74</v>
      </c>
      <c r="C138" t="s" s="99">
        <v>416</v>
      </c>
      <c r="D138" s="78">
        <v>245529946</v>
      </c>
      <c r="E138" s="78">
        <v>0</v>
      </c>
      <c r="F138" s="78">
        <v>10200413</v>
      </c>
      <c r="G138" s="78">
        <v>1272610</v>
      </c>
      <c r="H138" s="78">
        <v>28578124</v>
      </c>
      <c r="I138" s="78">
        <v>285581093</v>
      </c>
      <c r="J138" s="79">
        <v>85.9756</v>
      </c>
      <c r="K138" s="79">
        <v>14.0244</v>
      </c>
    </row>
    <row r="139" ht="15" customHeight="1">
      <c r="A139" t="s" s="99">
        <v>751</v>
      </c>
      <c r="B139" t="s" s="75">
        <v>397</v>
      </c>
      <c r="C139" t="s" s="99">
        <v>416</v>
      </c>
      <c r="D139" s="78">
        <v>9934410954</v>
      </c>
      <c r="E139" s="78">
        <v>0</v>
      </c>
      <c r="F139" s="78">
        <v>858506326</v>
      </c>
      <c r="G139" s="78">
        <v>487738500</v>
      </c>
      <c r="H139" s="78">
        <v>273443510</v>
      </c>
      <c r="I139" s="78">
        <v>11554099290</v>
      </c>
      <c r="J139" s="79">
        <v>85.9817</v>
      </c>
      <c r="K139" s="79">
        <v>14.0183</v>
      </c>
    </row>
    <row r="140" ht="15" customHeight="1">
      <c r="A140" t="s" s="99">
        <v>658</v>
      </c>
      <c r="B140" t="s" s="75">
        <v>304</v>
      </c>
      <c r="C140" t="s" s="99">
        <v>416</v>
      </c>
      <c r="D140" s="78">
        <v>17945457731</v>
      </c>
      <c r="E140" s="78">
        <v>0</v>
      </c>
      <c r="F140" s="78">
        <v>2208622325</v>
      </c>
      <c r="G140" s="78">
        <v>191922905</v>
      </c>
      <c r="H140" s="78">
        <v>512037220</v>
      </c>
      <c r="I140" s="78">
        <v>20858040181</v>
      </c>
      <c r="J140" s="79">
        <v>86.03619999999999</v>
      </c>
      <c r="K140" s="79">
        <v>13.9638</v>
      </c>
    </row>
    <row r="141" ht="15" customHeight="1">
      <c r="A141" t="s" s="99">
        <v>657</v>
      </c>
      <c r="B141" t="s" s="75">
        <v>303</v>
      </c>
      <c r="C141" t="s" s="99">
        <v>416</v>
      </c>
      <c r="D141" s="78">
        <v>3868550271</v>
      </c>
      <c r="E141" s="78">
        <v>0</v>
      </c>
      <c r="F141" s="78">
        <v>575378649</v>
      </c>
      <c r="G141" s="78">
        <v>4506200</v>
      </c>
      <c r="H141" s="78">
        <v>45955530</v>
      </c>
      <c r="I141" s="78">
        <v>4494390650</v>
      </c>
      <c r="J141" s="79">
        <v>86.07510000000001</v>
      </c>
      <c r="K141" s="79">
        <v>13.9249</v>
      </c>
    </row>
    <row r="142" ht="15" customHeight="1">
      <c r="A142" t="s" s="99">
        <v>634</v>
      </c>
      <c r="B142" t="s" s="75">
        <v>280</v>
      </c>
      <c r="C142" t="s" s="99">
        <v>416</v>
      </c>
      <c r="D142" s="78">
        <v>2922844130</v>
      </c>
      <c r="E142" s="78">
        <v>0</v>
      </c>
      <c r="F142" s="78">
        <v>367608036</v>
      </c>
      <c r="G142" s="78">
        <v>34543700</v>
      </c>
      <c r="H142" s="78">
        <v>64427610</v>
      </c>
      <c r="I142" s="78">
        <v>3389423476</v>
      </c>
      <c r="J142" s="79">
        <v>86.2343</v>
      </c>
      <c r="K142" s="79">
        <v>13.7657</v>
      </c>
    </row>
    <row r="143" ht="15" customHeight="1">
      <c r="A143" t="s" s="99">
        <v>509</v>
      </c>
      <c r="B143" t="s" s="75">
        <v>155</v>
      </c>
      <c r="C143" t="s" s="99">
        <v>416</v>
      </c>
      <c r="D143" s="78">
        <v>2501382209</v>
      </c>
      <c r="E143" s="78">
        <v>0</v>
      </c>
      <c r="F143" s="78">
        <v>281489909</v>
      </c>
      <c r="G143" s="78">
        <v>35841380</v>
      </c>
      <c r="H143" s="78">
        <v>81886937</v>
      </c>
      <c r="I143" s="78">
        <v>2900600435</v>
      </c>
      <c r="J143" s="79">
        <v>86.2367</v>
      </c>
      <c r="K143" s="79">
        <v>13.7633</v>
      </c>
    </row>
    <row r="144" ht="15" customHeight="1">
      <c r="A144" t="s" s="99">
        <v>665</v>
      </c>
      <c r="B144" t="s" s="75">
        <v>311</v>
      </c>
      <c r="C144" t="s" s="99">
        <v>416</v>
      </c>
      <c r="D144" s="78">
        <v>1146047116</v>
      </c>
      <c r="E144" s="78">
        <v>0</v>
      </c>
      <c r="F144" s="78">
        <v>42436082</v>
      </c>
      <c r="G144" s="78">
        <v>74033682</v>
      </c>
      <c r="H144" s="78">
        <v>65445200</v>
      </c>
      <c r="I144" s="78">
        <v>1327962080</v>
      </c>
      <c r="J144" s="79">
        <v>86.30119999999999</v>
      </c>
      <c r="K144" s="79">
        <v>13.6988</v>
      </c>
    </row>
    <row r="145" ht="15" customHeight="1">
      <c r="A145" t="s" s="99">
        <v>551</v>
      </c>
      <c r="B145" t="s" s="75">
        <v>197</v>
      </c>
      <c r="C145" t="s" s="99">
        <v>416</v>
      </c>
      <c r="D145" s="78">
        <v>3047813348</v>
      </c>
      <c r="E145" s="78">
        <v>0</v>
      </c>
      <c r="F145" s="78">
        <v>92018799</v>
      </c>
      <c r="G145" s="78">
        <v>274050876</v>
      </c>
      <c r="H145" s="78">
        <v>116505750</v>
      </c>
      <c r="I145" s="78">
        <v>3530388773</v>
      </c>
      <c r="J145" s="79">
        <v>86.3308</v>
      </c>
      <c r="K145" s="79">
        <v>13.6692</v>
      </c>
    </row>
    <row r="146" ht="15" customHeight="1">
      <c r="A146" t="s" s="99">
        <v>548</v>
      </c>
      <c r="B146" t="s" s="75">
        <v>194</v>
      </c>
      <c r="C146" t="s" s="99">
        <v>416</v>
      </c>
      <c r="D146" s="78">
        <v>1567610480</v>
      </c>
      <c r="E146" s="78">
        <v>0</v>
      </c>
      <c r="F146" s="78">
        <v>101853920</v>
      </c>
      <c r="G146" s="78">
        <v>76919900</v>
      </c>
      <c r="H146" s="78">
        <v>64835290</v>
      </c>
      <c r="I146" s="78">
        <v>1811219590</v>
      </c>
      <c r="J146" s="79">
        <v>86.55</v>
      </c>
      <c r="K146" s="79">
        <v>13.45</v>
      </c>
    </row>
    <row r="147" ht="15" customHeight="1">
      <c r="A147" t="s" s="99">
        <v>556</v>
      </c>
      <c r="B147" t="s" s="75">
        <v>202</v>
      </c>
      <c r="C147" t="s" s="99">
        <v>416</v>
      </c>
      <c r="D147" s="78">
        <v>3210130118</v>
      </c>
      <c r="E147" s="78">
        <v>0</v>
      </c>
      <c r="F147" s="78">
        <v>221132882</v>
      </c>
      <c r="G147" s="78">
        <v>193972800</v>
      </c>
      <c r="H147" s="78">
        <v>79069800</v>
      </c>
      <c r="I147" s="78">
        <v>3704305600</v>
      </c>
      <c r="J147" s="79">
        <v>86.65940000000001</v>
      </c>
      <c r="K147" s="79">
        <v>13.3406</v>
      </c>
    </row>
    <row r="148" ht="15" customHeight="1">
      <c r="A148" t="s" s="99">
        <v>570</v>
      </c>
      <c r="B148" t="s" s="75">
        <v>216</v>
      </c>
      <c r="C148" t="s" s="99">
        <v>416</v>
      </c>
      <c r="D148" s="78">
        <v>13645487139</v>
      </c>
      <c r="E148" s="78">
        <v>0</v>
      </c>
      <c r="F148" s="78">
        <v>820961430</v>
      </c>
      <c r="G148" s="78">
        <v>943857000</v>
      </c>
      <c r="H148" s="78">
        <v>334881170</v>
      </c>
      <c r="I148" s="78">
        <v>15745186739</v>
      </c>
      <c r="J148" s="79">
        <v>86.6645</v>
      </c>
      <c r="K148" s="79">
        <v>13.3355</v>
      </c>
    </row>
    <row r="149" ht="15" customHeight="1">
      <c r="A149" t="s" s="99">
        <v>669</v>
      </c>
      <c r="B149" t="s" s="75">
        <v>315</v>
      </c>
      <c r="C149" t="s" s="99">
        <v>416</v>
      </c>
      <c r="D149" s="78">
        <v>1297543105</v>
      </c>
      <c r="E149" s="78">
        <v>135400</v>
      </c>
      <c r="F149" s="78">
        <v>122785785</v>
      </c>
      <c r="G149" s="78">
        <v>55335910</v>
      </c>
      <c r="H149" s="78">
        <v>20935730</v>
      </c>
      <c r="I149" s="78">
        <v>1496735930</v>
      </c>
      <c r="J149" s="79">
        <v>86.70059999999999</v>
      </c>
      <c r="K149" s="79">
        <v>13.2994</v>
      </c>
    </row>
    <row r="150" ht="15" customHeight="1">
      <c r="A150" t="s" s="99">
        <v>562</v>
      </c>
      <c r="B150" t="s" s="75">
        <v>208</v>
      </c>
      <c r="C150" t="s" s="99">
        <v>416</v>
      </c>
      <c r="D150" s="78">
        <v>1114280987</v>
      </c>
      <c r="E150" s="78">
        <v>0</v>
      </c>
      <c r="F150" s="78">
        <v>87097209</v>
      </c>
      <c r="G150" s="78">
        <v>44660804</v>
      </c>
      <c r="H150" s="78">
        <v>37324620</v>
      </c>
      <c r="I150" s="78">
        <v>1283363620</v>
      </c>
      <c r="J150" s="79">
        <v>86.825</v>
      </c>
      <c r="K150" s="79">
        <v>13.175</v>
      </c>
    </row>
    <row r="151" ht="15" customHeight="1">
      <c r="A151" t="s" s="99">
        <v>560</v>
      </c>
      <c r="B151" t="s" s="75">
        <v>206</v>
      </c>
      <c r="C151" t="s" s="99">
        <v>416</v>
      </c>
      <c r="D151" s="78">
        <v>2478026937</v>
      </c>
      <c r="E151" s="78">
        <v>0</v>
      </c>
      <c r="F151" s="78">
        <v>256438082</v>
      </c>
      <c r="G151" s="78">
        <v>19833500</v>
      </c>
      <c r="H151" s="78">
        <v>97032850</v>
      </c>
      <c r="I151" s="78">
        <v>2851331369</v>
      </c>
      <c r="J151" s="79">
        <v>86.90770000000001</v>
      </c>
      <c r="K151" s="79">
        <v>13.0923</v>
      </c>
    </row>
    <row r="152" ht="15" customHeight="1">
      <c r="A152" t="s" s="99">
        <v>760</v>
      </c>
      <c r="B152" t="s" s="75">
        <v>406</v>
      </c>
      <c r="C152" t="s" s="99">
        <v>416</v>
      </c>
      <c r="D152" s="78">
        <v>119088345</v>
      </c>
      <c r="E152" s="78">
        <v>0</v>
      </c>
      <c r="F152" s="78">
        <v>1174763</v>
      </c>
      <c r="G152" s="78">
        <v>1110600</v>
      </c>
      <c r="H152" s="78">
        <v>15571103</v>
      </c>
      <c r="I152" s="78">
        <v>136944811</v>
      </c>
      <c r="J152" s="79">
        <v>86.96080000000001</v>
      </c>
      <c r="K152" s="79">
        <v>13.0392</v>
      </c>
    </row>
    <row r="153" ht="15" customHeight="1">
      <c r="A153" t="s" s="99">
        <v>705</v>
      </c>
      <c r="B153" t="s" s="75">
        <v>351</v>
      </c>
      <c r="C153" t="s" s="99">
        <v>416</v>
      </c>
      <c r="D153" s="78">
        <v>1731215978</v>
      </c>
      <c r="E153" s="78">
        <v>0</v>
      </c>
      <c r="F153" s="78">
        <v>85229316</v>
      </c>
      <c r="G153" s="78">
        <v>86808737</v>
      </c>
      <c r="H153" s="78">
        <v>87028440</v>
      </c>
      <c r="I153" s="78">
        <v>1990282471</v>
      </c>
      <c r="J153" s="79">
        <v>86.9834</v>
      </c>
      <c r="K153" s="79">
        <v>13.0166</v>
      </c>
    </row>
    <row r="154" ht="15" customHeight="1">
      <c r="A154" t="s" s="99">
        <v>457</v>
      </c>
      <c r="B154" t="s" s="75">
        <v>103</v>
      </c>
      <c r="C154" t="s" s="99">
        <v>416</v>
      </c>
      <c r="D154" s="78">
        <v>3792063310</v>
      </c>
      <c r="E154" s="78">
        <v>0</v>
      </c>
      <c r="F154" s="78">
        <v>277888320</v>
      </c>
      <c r="G154" s="78">
        <v>168194230</v>
      </c>
      <c r="H154" s="78">
        <v>119899010</v>
      </c>
      <c r="I154" s="78">
        <v>4358044870</v>
      </c>
      <c r="J154" s="79">
        <v>87.0129</v>
      </c>
      <c r="K154" s="79">
        <v>12.9871</v>
      </c>
    </row>
    <row r="155" ht="15" customHeight="1">
      <c r="A155" t="s" s="99">
        <v>553</v>
      </c>
      <c r="B155" t="s" s="75">
        <v>199</v>
      </c>
      <c r="C155" t="s" s="99">
        <v>416</v>
      </c>
      <c r="D155" s="78">
        <v>872861481</v>
      </c>
      <c r="E155" s="78">
        <v>0</v>
      </c>
      <c r="F155" s="78">
        <v>51360230</v>
      </c>
      <c r="G155" s="78">
        <v>42732500</v>
      </c>
      <c r="H155" s="78">
        <v>35596510</v>
      </c>
      <c r="I155" s="78">
        <v>1002550721</v>
      </c>
      <c r="J155" s="79">
        <v>87.0641</v>
      </c>
      <c r="K155" s="79">
        <v>12.9359</v>
      </c>
    </row>
    <row r="156" ht="15" customHeight="1">
      <c r="A156" t="s" s="99">
        <v>712</v>
      </c>
      <c r="B156" t="s" s="75">
        <v>358</v>
      </c>
      <c r="C156" t="s" s="99">
        <v>416</v>
      </c>
      <c r="D156" s="78">
        <v>192128220</v>
      </c>
      <c r="E156" s="78">
        <v>0</v>
      </c>
      <c r="F156" s="78">
        <v>6072410</v>
      </c>
      <c r="G156" s="78">
        <v>2878900</v>
      </c>
      <c r="H156" s="78">
        <v>19586840</v>
      </c>
      <c r="I156" s="78">
        <v>220666370</v>
      </c>
      <c r="J156" s="79">
        <v>87.0673</v>
      </c>
      <c r="K156" s="79">
        <v>12.9327</v>
      </c>
    </row>
    <row r="157" ht="15" customHeight="1">
      <c r="A157" t="s" s="99">
        <v>444</v>
      </c>
      <c r="B157" t="s" s="75">
        <v>90</v>
      </c>
      <c r="C157" t="s" s="99">
        <v>416</v>
      </c>
      <c r="D157" s="78">
        <v>267482095</v>
      </c>
      <c r="E157" s="78">
        <v>0</v>
      </c>
      <c r="F157" s="78">
        <v>19995987</v>
      </c>
      <c r="G157" s="78">
        <v>11291016</v>
      </c>
      <c r="H157" s="78">
        <v>8029381</v>
      </c>
      <c r="I157" s="78">
        <v>306798479</v>
      </c>
      <c r="J157" s="79">
        <v>87.1849</v>
      </c>
      <c r="K157" s="79">
        <v>12.8151</v>
      </c>
    </row>
    <row r="158" ht="15" customHeight="1">
      <c r="A158" t="s" s="99">
        <v>675</v>
      </c>
      <c r="B158" t="s" s="75">
        <v>321</v>
      </c>
      <c r="C158" t="s" s="99">
        <v>416</v>
      </c>
      <c r="D158" s="78">
        <v>260451955</v>
      </c>
      <c r="E158" s="78">
        <v>0</v>
      </c>
      <c r="F158" s="78">
        <v>7218710</v>
      </c>
      <c r="G158" s="78">
        <v>279100</v>
      </c>
      <c r="H158" s="78">
        <v>30606933</v>
      </c>
      <c r="I158" s="78">
        <v>298556698</v>
      </c>
      <c r="J158" s="79">
        <v>87.23699999999999</v>
      </c>
      <c r="K158" s="79">
        <v>12.763</v>
      </c>
    </row>
    <row r="159" ht="15" customHeight="1">
      <c r="A159" t="s" s="99">
        <v>543</v>
      </c>
      <c r="B159" t="s" s="75">
        <v>189</v>
      </c>
      <c r="C159" t="s" s="99">
        <v>416</v>
      </c>
      <c r="D159" s="78">
        <v>8435061505</v>
      </c>
      <c r="E159" s="78">
        <v>0</v>
      </c>
      <c r="F159" s="78">
        <v>571169034</v>
      </c>
      <c r="G159" s="78">
        <v>312047529</v>
      </c>
      <c r="H159" s="78">
        <v>346592101</v>
      </c>
      <c r="I159" s="78">
        <v>9664870169</v>
      </c>
      <c r="J159" s="79">
        <v>87.27549999999999</v>
      </c>
      <c r="K159" s="79">
        <v>12.7245</v>
      </c>
    </row>
    <row r="160" ht="15" customHeight="1">
      <c r="A160" t="s" s="99">
        <v>732</v>
      </c>
      <c r="B160" t="s" s="75">
        <v>378</v>
      </c>
      <c r="C160" t="s" s="99">
        <v>416</v>
      </c>
      <c r="D160" s="78">
        <v>12824125000</v>
      </c>
      <c r="E160" s="78">
        <v>0</v>
      </c>
      <c r="F160" s="78">
        <v>1700429000</v>
      </c>
      <c r="G160" s="78">
        <v>7358000</v>
      </c>
      <c r="H160" s="78">
        <v>152211900</v>
      </c>
      <c r="I160" s="78">
        <v>14684123900</v>
      </c>
      <c r="J160" s="79">
        <v>87.33329999999999</v>
      </c>
      <c r="K160" s="79">
        <v>12.6667</v>
      </c>
    </row>
    <row r="161" ht="15" customHeight="1">
      <c r="A161" t="s" s="99">
        <v>430</v>
      </c>
      <c r="B161" t="s" s="75">
        <v>76</v>
      </c>
      <c r="C161" t="s" s="99">
        <v>416</v>
      </c>
      <c r="D161" s="78">
        <v>1027427500</v>
      </c>
      <c r="E161" s="78">
        <v>0</v>
      </c>
      <c r="F161" s="78">
        <v>83279419</v>
      </c>
      <c r="G161" s="78">
        <v>26670100</v>
      </c>
      <c r="H161" s="78">
        <v>38081608</v>
      </c>
      <c r="I161" s="78">
        <v>1175458627</v>
      </c>
      <c r="J161" s="79">
        <v>87.40649999999999</v>
      </c>
      <c r="K161" s="79">
        <v>12.5935</v>
      </c>
    </row>
    <row r="162" ht="15" customHeight="1">
      <c r="A162" t="s" s="99">
        <v>575</v>
      </c>
      <c r="B162" t="s" s="75">
        <v>221</v>
      </c>
      <c r="C162" t="s" s="99">
        <v>416</v>
      </c>
      <c r="D162" s="78">
        <v>10324520700</v>
      </c>
      <c r="E162" s="78">
        <v>0</v>
      </c>
      <c r="F162" s="78">
        <v>663727595</v>
      </c>
      <c r="G162" s="78">
        <v>388028569</v>
      </c>
      <c r="H162" s="78">
        <v>434348415</v>
      </c>
      <c r="I162" s="78">
        <v>11810625279</v>
      </c>
      <c r="J162" s="79">
        <v>87.41719999999999</v>
      </c>
      <c r="K162" s="79">
        <v>12.5828</v>
      </c>
    </row>
    <row r="163" ht="15" customHeight="1">
      <c r="A163" t="s" s="99">
        <v>631</v>
      </c>
      <c r="B163" t="s" s="75">
        <v>277</v>
      </c>
      <c r="C163" t="s" s="99">
        <v>416</v>
      </c>
      <c r="D163" s="78">
        <v>2068298325</v>
      </c>
      <c r="E163" s="78">
        <v>0</v>
      </c>
      <c r="F163" s="78">
        <v>173078825</v>
      </c>
      <c r="G163" s="78">
        <v>46185000</v>
      </c>
      <c r="H163" s="78">
        <v>77695440</v>
      </c>
      <c r="I163" s="78">
        <v>2365257590</v>
      </c>
      <c r="J163" s="79">
        <v>87.44499999999999</v>
      </c>
      <c r="K163" s="79">
        <v>12.555</v>
      </c>
    </row>
    <row r="164" ht="15" customHeight="1">
      <c r="A164" t="s" s="99">
        <v>445</v>
      </c>
      <c r="B164" t="s" s="75">
        <v>91</v>
      </c>
      <c r="C164" t="s" s="99">
        <v>416</v>
      </c>
      <c r="D164" s="78">
        <v>8280241803</v>
      </c>
      <c r="E164" s="78">
        <v>840675</v>
      </c>
      <c r="F164" s="78">
        <v>727209905</v>
      </c>
      <c r="G164" s="78">
        <v>209159810</v>
      </c>
      <c r="H164" s="78">
        <v>249534410</v>
      </c>
      <c r="I164" s="78">
        <v>9466986603</v>
      </c>
      <c r="J164" s="79">
        <v>87.47329999999999</v>
      </c>
      <c r="K164" s="79">
        <v>12.5267</v>
      </c>
    </row>
    <row r="165" ht="15" customHeight="1">
      <c r="A165" t="s" s="99">
        <v>484</v>
      </c>
      <c r="B165" t="s" s="75">
        <v>130</v>
      </c>
      <c r="C165" t="s" s="99">
        <v>416</v>
      </c>
      <c r="D165" s="78">
        <v>137193540</v>
      </c>
      <c r="E165" s="78">
        <v>0</v>
      </c>
      <c r="F165" s="78">
        <v>10557588</v>
      </c>
      <c r="G165" s="78">
        <v>1748900</v>
      </c>
      <c r="H165" s="78">
        <v>7320330</v>
      </c>
      <c r="I165" s="78">
        <v>156820358</v>
      </c>
      <c r="J165" s="79">
        <v>87.4845</v>
      </c>
      <c r="K165" s="79">
        <v>12.5155</v>
      </c>
    </row>
    <row r="166" ht="15" customHeight="1">
      <c r="A166" t="s" s="99">
        <v>614</v>
      </c>
      <c r="B166" t="s" s="75">
        <v>260</v>
      </c>
      <c r="C166" t="s" s="99">
        <v>416</v>
      </c>
      <c r="D166" s="78">
        <v>10715862649</v>
      </c>
      <c r="E166" s="78">
        <v>0</v>
      </c>
      <c r="F166" s="78">
        <v>1026136613</v>
      </c>
      <c r="G166" s="78">
        <v>125420724</v>
      </c>
      <c r="H166" s="78">
        <v>380448340</v>
      </c>
      <c r="I166" s="78">
        <v>12247868326</v>
      </c>
      <c r="J166" s="79">
        <v>87.49169999999999</v>
      </c>
      <c r="K166" s="79">
        <v>12.5083</v>
      </c>
    </row>
    <row r="167" ht="15" customHeight="1">
      <c r="A167" t="s" s="99">
        <v>707</v>
      </c>
      <c r="B167" t="s" s="75">
        <v>353</v>
      </c>
      <c r="C167" t="s" s="99">
        <v>416</v>
      </c>
      <c r="D167" s="78">
        <v>2592720028</v>
      </c>
      <c r="E167" s="78">
        <v>0</v>
      </c>
      <c r="F167" s="78">
        <v>263129686</v>
      </c>
      <c r="G167" s="78">
        <v>14311472</v>
      </c>
      <c r="H167" s="78">
        <v>91871140</v>
      </c>
      <c r="I167" s="78">
        <v>2962032326</v>
      </c>
      <c r="J167" s="79">
        <v>87.5318</v>
      </c>
      <c r="K167" s="79">
        <v>12.4682</v>
      </c>
    </row>
    <row r="168" ht="15" customHeight="1">
      <c r="A168" t="s" s="99">
        <v>422</v>
      </c>
      <c r="B168" t="s" s="75">
        <v>68</v>
      </c>
      <c r="C168" t="s" s="99">
        <v>416</v>
      </c>
      <c r="D168" s="78">
        <v>2816128760</v>
      </c>
      <c r="E168" s="78">
        <v>0</v>
      </c>
      <c r="F168" s="78">
        <v>189286790</v>
      </c>
      <c r="G168" s="78">
        <v>117885083</v>
      </c>
      <c r="H168" s="78">
        <v>93910958</v>
      </c>
      <c r="I168" s="78">
        <v>3217211591</v>
      </c>
      <c r="J168" s="79">
        <v>87.53319999999999</v>
      </c>
      <c r="K168" s="79">
        <v>12.4668</v>
      </c>
    </row>
    <row r="169" ht="15" customHeight="1">
      <c r="A169" t="s" s="99">
        <v>561</v>
      </c>
      <c r="B169" t="s" s="75">
        <v>207</v>
      </c>
      <c r="C169" t="s" s="99">
        <v>416</v>
      </c>
      <c r="D169" s="78">
        <v>2210620700</v>
      </c>
      <c r="E169" s="78">
        <v>0</v>
      </c>
      <c r="F169" s="78">
        <v>168893970</v>
      </c>
      <c r="G169" s="78">
        <v>113591100</v>
      </c>
      <c r="H169" s="78">
        <v>31112015</v>
      </c>
      <c r="I169" s="78">
        <v>2524217785</v>
      </c>
      <c r="J169" s="79">
        <v>87.5765</v>
      </c>
      <c r="K169" s="79">
        <v>12.4235</v>
      </c>
    </row>
    <row r="170" ht="15" customHeight="1">
      <c r="A170" t="s" s="99">
        <v>722</v>
      </c>
      <c r="B170" t="s" s="75">
        <v>368</v>
      </c>
      <c r="C170" t="s" s="99">
        <v>416</v>
      </c>
      <c r="D170" s="78">
        <v>5362711623</v>
      </c>
      <c r="E170" s="78">
        <v>0</v>
      </c>
      <c r="F170" s="78">
        <v>319249886</v>
      </c>
      <c r="G170" s="78">
        <v>232401191</v>
      </c>
      <c r="H170" s="78">
        <v>199196210</v>
      </c>
      <c r="I170" s="78">
        <v>6113558910</v>
      </c>
      <c r="J170" s="79">
        <v>87.7183</v>
      </c>
      <c r="K170" s="79">
        <v>12.2817</v>
      </c>
    </row>
    <row r="171" ht="15" customHeight="1">
      <c r="A171" t="s" s="99">
        <v>502</v>
      </c>
      <c r="B171" t="s" s="75">
        <v>148</v>
      </c>
      <c r="C171" t="s" s="99">
        <v>416</v>
      </c>
      <c r="D171" s="78">
        <v>1859041499</v>
      </c>
      <c r="E171" s="78">
        <v>0</v>
      </c>
      <c r="F171" s="78">
        <v>123786291</v>
      </c>
      <c r="G171" s="78">
        <v>55905400</v>
      </c>
      <c r="H171" s="78">
        <v>77529366</v>
      </c>
      <c r="I171" s="78">
        <v>2116262556</v>
      </c>
      <c r="J171" s="79">
        <v>87.8455</v>
      </c>
      <c r="K171" s="79">
        <v>12.1545</v>
      </c>
    </row>
    <row r="172" ht="15" customHeight="1">
      <c r="A172" t="s" s="99">
        <v>694</v>
      </c>
      <c r="B172" t="s" s="75">
        <v>340</v>
      </c>
      <c r="C172" t="s" s="99">
        <v>416</v>
      </c>
      <c r="D172" s="78">
        <v>1206158669</v>
      </c>
      <c r="E172" s="78">
        <v>0</v>
      </c>
      <c r="F172" s="78">
        <v>64516304</v>
      </c>
      <c r="G172" s="78">
        <v>26759250</v>
      </c>
      <c r="H172" s="78">
        <v>74938634</v>
      </c>
      <c r="I172" s="78">
        <v>1372372857</v>
      </c>
      <c r="J172" s="79">
        <v>87.8886</v>
      </c>
      <c r="K172" s="79">
        <v>12.1114</v>
      </c>
    </row>
    <row r="173" ht="15" customHeight="1">
      <c r="A173" t="s" s="99">
        <v>491</v>
      </c>
      <c r="B173" t="s" s="75">
        <v>137</v>
      </c>
      <c r="C173" t="s" s="99">
        <v>416</v>
      </c>
      <c r="D173" s="78">
        <v>1177433983</v>
      </c>
      <c r="E173" s="78">
        <v>0</v>
      </c>
      <c r="F173" s="78">
        <v>32775589</v>
      </c>
      <c r="G173" s="78">
        <v>35027794</v>
      </c>
      <c r="H173" s="78">
        <v>93994690</v>
      </c>
      <c r="I173" s="78">
        <v>1339232056</v>
      </c>
      <c r="J173" s="79">
        <v>87.9186</v>
      </c>
      <c r="K173" s="79">
        <v>12.0814</v>
      </c>
    </row>
    <row r="174" ht="15" customHeight="1">
      <c r="A174" t="s" s="99">
        <v>566</v>
      </c>
      <c r="B174" t="s" s="75">
        <v>212</v>
      </c>
      <c r="C174" t="s" s="99">
        <v>416</v>
      </c>
      <c r="D174" s="78">
        <v>1254987040</v>
      </c>
      <c r="E174" s="78">
        <v>0</v>
      </c>
      <c r="F174" s="78">
        <v>73857725</v>
      </c>
      <c r="G174" s="78">
        <v>31824526</v>
      </c>
      <c r="H174" s="78">
        <v>66749570</v>
      </c>
      <c r="I174" s="78">
        <v>1427418861</v>
      </c>
      <c r="J174" s="79">
        <v>87.92</v>
      </c>
      <c r="K174" s="79">
        <v>12.08</v>
      </c>
    </row>
    <row r="175" ht="15" customHeight="1">
      <c r="A175" t="s" s="99">
        <v>627</v>
      </c>
      <c r="B175" t="s" s="75">
        <v>273</v>
      </c>
      <c r="C175" t="s" s="99">
        <v>416</v>
      </c>
      <c r="D175" s="78">
        <v>523092350</v>
      </c>
      <c r="E175" s="78">
        <v>0</v>
      </c>
      <c r="F175" s="78">
        <v>17781118</v>
      </c>
      <c r="G175" s="78">
        <v>14900032</v>
      </c>
      <c r="H175" s="78">
        <v>39158944</v>
      </c>
      <c r="I175" s="78">
        <v>594932444</v>
      </c>
      <c r="J175" s="79">
        <v>87.9247</v>
      </c>
      <c r="K175" s="79">
        <v>12.0753</v>
      </c>
    </row>
    <row r="176" ht="15" customHeight="1">
      <c r="A176" t="s" s="99">
        <v>716</v>
      </c>
      <c r="B176" t="s" s="75">
        <v>362</v>
      </c>
      <c r="C176" t="s" s="99">
        <v>416</v>
      </c>
      <c r="D176" s="78">
        <v>1989269589</v>
      </c>
      <c r="E176" s="78">
        <v>0</v>
      </c>
      <c r="F176" s="78">
        <v>138905460</v>
      </c>
      <c r="G176" s="78">
        <v>81922340</v>
      </c>
      <c r="H176" s="78">
        <v>51272774</v>
      </c>
      <c r="I176" s="78">
        <v>2261370163</v>
      </c>
      <c r="J176" s="79">
        <v>87.9674</v>
      </c>
      <c r="K176" s="79">
        <v>12.0326</v>
      </c>
    </row>
    <row r="177" ht="15" customHeight="1">
      <c r="A177" t="s" s="99">
        <v>659</v>
      </c>
      <c r="B177" t="s" s="75">
        <v>305</v>
      </c>
      <c r="C177" t="s" s="99">
        <v>416</v>
      </c>
      <c r="D177" s="78">
        <v>4678445003</v>
      </c>
      <c r="E177" s="78">
        <v>0</v>
      </c>
      <c r="F177" s="78">
        <v>375699706</v>
      </c>
      <c r="G177" s="78">
        <v>149628366</v>
      </c>
      <c r="H177" s="78">
        <v>108880990</v>
      </c>
      <c r="I177" s="78">
        <v>5312654065</v>
      </c>
      <c r="J177" s="79">
        <v>88.06229999999999</v>
      </c>
      <c r="K177" s="79">
        <v>11.9377</v>
      </c>
    </row>
    <row r="178" ht="15" customHeight="1">
      <c r="A178" t="s" s="99">
        <v>596</v>
      </c>
      <c r="B178" t="s" s="75">
        <v>242</v>
      </c>
      <c r="C178" t="s" s="99">
        <v>416</v>
      </c>
      <c r="D178" s="78">
        <v>7045243592</v>
      </c>
      <c r="E178" s="78">
        <v>0</v>
      </c>
      <c r="F178" s="78">
        <v>543095693</v>
      </c>
      <c r="G178" s="78">
        <v>182585840</v>
      </c>
      <c r="H178" s="78">
        <v>226702530</v>
      </c>
      <c r="I178" s="78">
        <v>7997627655</v>
      </c>
      <c r="J178" s="79">
        <v>88.0917</v>
      </c>
      <c r="K178" s="79">
        <v>11.9083</v>
      </c>
    </row>
    <row r="179" ht="15" customHeight="1">
      <c r="A179" t="s" s="99">
        <v>695</v>
      </c>
      <c r="B179" t="s" s="75">
        <v>341</v>
      </c>
      <c r="C179" t="s" s="99">
        <v>416</v>
      </c>
      <c r="D179" s="78">
        <v>1335061567</v>
      </c>
      <c r="E179" s="78">
        <v>0</v>
      </c>
      <c r="F179" s="78">
        <v>65886924</v>
      </c>
      <c r="G179" s="78">
        <v>46022060</v>
      </c>
      <c r="H179" s="78">
        <v>67549925</v>
      </c>
      <c r="I179" s="78">
        <v>1514520476</v>
      </c>
      <c r="J179" s="79">
        <v>88.1508</v>
      </c>
      <c r="K179" s="79">
        <v>11.8492</v>
      </c>
    </row>
    <row r="180" ht="15" customHeight="1">
      <c r="A180" t="s" s="99">
        <v>579</v>
      </c>
      <c r="B180" t="s" s="75">
        <v>225</v>
      </c>
      <c r="C180" t="s" s="99">
        <v>416</v>
      </c>
      <c r="D180" s="78">
        <v>3780273909</v>
      </c>
      <c r="E180" s="78">
        <v>0</v>
      </c>
      <c r="F180" s="78">
        <v>426559387</v>
      </c>
      <c r="G180" s="78">
        <v>23118500</v>
      </c>
      <c r="H180" s="78">
        <v>54630503</v>
      </c>
      <c r="I180" s="78">
        <v>4284582299</v>
      </c>
      <c r="J180" s="79">
        <v>88.22969999999999</v>
      </c>
      <c r="K180" s="79">
        <v>11.7703</v>
      </c>
    </row>
    <row r="181" ht="15" customHeight="1">
      <c r="A181" t="s" s="99">
        <v>697</v>
      </c>
      <c r="B181" t="s" s="75">
        <v>343</v>
      </c>
      <c r="C181" t="s" s="99">
        <v>416</v>
      </c>
      <c r="D181" s="78">
        <v>1338345147</v>
      </c>
      <c r="E181" s="78">
        <v>0</v>
      </c>
      <c r="F181" s="78">
        <v>53332053</v>
      </c>
      <c r="G181" s="78">
        <v>68507500</v>
      </c>
      <c r="H181" s="78">
        <v>55993546</v>
      </c>
      <c r="I181" s="78">
        <v>1516178246</v>
      </c>
      <c r="J181" s="79">
        <v>88.271</v>
      </c>
      <c r="K181" s="79">
        <v>11.729</v>
      </c>
    </row>
    <row r="182" ht="15" customHeight="1">
      <c r="A182" t="s" s="99">
        <v>628</v>
      </c>
      <c r="B182" t="s" s="75">
        <v>274</v>
      </c>
      <c r="C182" t="s" s="99">
        <v>416</v>
      </c>
      <c r="D182" s="78">
        <v>3750844201</v>
      </c>
      <c r="E182" s="78">
        <v>0</v>
      </c>
      <c r="F182" s="78">
        <v>258398445</v>
      </c>
      <c r="G182" s="78">
        <v>168289000</v>
      </c>
      <c r="H182" s="78">
        <v>70581430</v>
      </c>
      <c r="I182" s="78">
        <v>4248113076</v>
      </c>
      <c r="J182" s="79">
        <v>88.2944</v>
      </c>
      <c r="K182" s="79">
        <v>11.7056</v>
      </c>
    </row>
    <row r="183" ht="15" customHeight="1">
      <c r="A183" t="s" s="99">
        <v>580</v>
      </c>
      <c r="B183" t="s" s="75">
        <v>226</v>
      </c>
      <c r="C183" t="s" s="99">
        <v>416</v>
      </c>
      <c r="D183" s="78">
        <v>8672278342</v>
      </c>
      <c r="E183" s="78">
        <v>0</v>
      </c>
      <c r="F183" s="78">
        <v>636670399</v>
      </c>
      <c r="G183" s="78">
        <v>257734187</v>
      </c>
      <c r="H183" s="78">
        <v>246313590</v>
      </c>
      <c r="I183" s="78">
        <v>9812996518</v>
      </c>
      <c r="J183" s="79">
        <v>88.3754</v>
      </c>
      <c r="K183" s="79">
        <v>11.6246</v>
      </c>
    </row>
    <row r="184" ht="15" customHeight="1">
      <c r="A184" t="s" s="99">
        <v>418</v>
      </c>
      <c r="B184" t="s" s="75">
        <v>64</v>
      </c>
      <c r="C184" t="s" s="99">
        <v>416</v>
      </c>
      <c r="D184" s="78">
        <v>1495562201</v>
      </c>
      <c r="E184" s="78">
        <v>0</v>
      </c>
      <c r="F184" s="78">
        <v>36913085</v>
      </c>
      <c r="G184" s="78">
        <v>32488400</v>
      </c>
      <c r="H184" s="78">
        <v>126846173</v>
      </c>
      <c r="I184" s="78">
        <v>1691809859</v>
      </c>
      <c r="J184" s="79">
        <v>88.40009999999999</v>
      </c>
      <c r="K184" s="79">
        <v>11.5999</v>
      </c>
    </row>
    <row r="185" ht="15" customHeight="1">
      <c r="A185" t="s" s="99">
        <v>545</v>
      </c>
      <c r="B185" t="s" s="75">
        <v>191</v>
      </c>
      <c r="C185" t="s" s="99">
        <v>416</v>
      </c>
      <c r="D185" s="78">
        <v>90421300</v>
      </c>
      <c r="E185" s="78">
        <v>0</v>
      </c>
      <c r="F185" s="78">
        <v>1415330</v>
      </c>
      <c r="G185" s="78">
        <v>95200</v>
      </c>
      <c r="H185" s="78">
        <v>10337144</v>
      </c>
      <c r="I185" s="78">
        <v>102268974</v>
      </c>
      <c r="J185" s="79">
        <v>88.4152</v>
      </c>
      <c r="K185" s="79">
        <v>11.5848</v>
      </c>
    </row>
    <row r="186" ht="15" customHeight="1">
      <c r="A186" t="s" s="99">
        <v>676</v>
      </c>
      <c r="B186" t="s" s="75">
        <v>322</v>
      </c>
      <c r="C186" t="s" s="99">
        <v>416</v>
      </c>
      <c r="D186" s="78">
        <v>5527215968</v>
      </c>
      <c r="E186" s="78">
        <v>0</v>
      </c>
      <c r="F186" s="78">
        <v>262714873</v>
      </c>
      <c r="G186" s="78">
        <v>73952269</v>
      </c>
      <c r="H186" s="78">
        <v>385183920</v>
      </c>
      <c r="I186" s="78">
        <v>6249067030</v>
      </c>
      <c r="J186" s="79">
        <v>88.4487</v>
      </c>
      <c r="K186" s="79">
        <v>11.5513</v>
      </c>
    </row>
    <row r="187" ht="15" customHeight="1">
      <c r="A187" t="s" s="99">
        <v>646</v>
      </c>
      <c r="B187" t="s" s="75">
        <v>292</v>
      </c>
      <c r="C187" t="s" s="99">
        <v>416</v>
      </c>
      <c r="D187" s="78">
        <v>3376109720</v>
      </c>
      <c r="E187" s="78">
        <v>0</v>
      </c>
      <c r="F187" s="78">
        <v>267929093</v>
      </c>
      <c r="G187" s="78">
        <v>104982500</v>
      </c>
      <c r="H187" s="78">
        <v>62224730</v>
      </c>
      <c r="I187" s="78">
        <v>3811246043</v>
      </c>
      <c r="J187" s="79">
        <v>88.58280000000001</v>
      </c>
      <c r="K187" s="79">
        <v>11.4172</v>
      </c>
    </row>
    <row r="188" ht="15" customHeight="1">
      <c r="A188" t="s" s="99">
        <v>423</v>
      </c>
      <c r="B188" t="s" s="75">
        <v>69</v>
      </c>
      <c r="C188" t="s" s="99">
        <v>416</v>
      </c>
      <c r="D188" s="78">
        <v>2724900773</v>
      </c>
      <c r="E188" s="78">
        <v>0</v>
      </c>
      <c r="F188" s="78">
        <v>201124156</v>
      </c>
      <c r="G188" s="78">
        <v>5387600</v>
      </c>
      <c r="H188" s="78">
        <v>139492100</v>
      </c>
      <c r="I188" s="78">
        <v>3070904629</v>
      </c>
      <c r="J188" s="79">
        <v>88.7328</v>
      </c>
      <c r="K188" s="79">
        <v>11.2672</v>
      </c>
    </row>
    <row r="189" ht="15" customHeight="1">
      <c r="A189" t="s" s="99">
        <v>451</v>
      </c>
      <c r="B189" t="s" s="75">
        <v>97</v>
      </c>
      <c r="C189" t="s" s="99">
        <v>416</v>
      </c>
      <c r="D189" s="78">
        <v>5905333138</v>
      </c>
      <c r="E189" s="78">
        <v>0</v>
      </c>
      <c r="F189" s="78">
        <v>469541842</v>
      </c>
      <c r="G189" s="78">
        <v>46801730</v>
      </c>
      <c r="H189" s="78">
        <v>233019000</v>
      </c>
      <c r="I189" s="78">
        <v>6654695710</v>
      </c>
      <c r="J189" s="79">
        <v>88.7393</v>
      </c>
      <c r="K189" s="79">
        <v>11.2607</v>
      </c>
    </row>
    <row r="190" ht="15" customHeight="1">
      <c r="A190" t="s" s="99">
        <v>754</v>
      </c>
      <c r="B190" t="s" s="75">
        <v>400</v>
      </c>
      <c r="C190" t="s" s="99">
        <v>416</v>
      </c>
      <c r="D190" s="78">
        <v>2028390781</v>
      </c>
      <c r="E190" s="78">
        <v>0</v>
      </c>
      <c r="F190" s="78">
        <v>152724126</v>
      </c>
      <c r="G190" s="78">
        <v>35192672</v>
      </c>
      <c r="H190" s="78">
        <v>67854894</v>
      </c>
      <c r="I190" s="78">
        <v>2284162473</v>
      </c>
      <c r="J190" s="79">
        <v>88.80240000000001</v>
      </c>
      <c r="K190" s="79">
        <v>11.1976</v>
      </c>
    </row>
    <row r="191" ht="15" customHeight="1">
      <c r="A191" t="s" s="99">
        <v>499</v>
      </c>
      <c r="B191" t="s" s="75">
        <v>145</v>
      </c>
      <c r="C191" t="s" s="99">
        <v>416</v>
      </c>
      <c r="D191" s="78">
        <v>292164885</v>
      </c>
      <c r="E191" s="78">
        <v>0</v>
      </c>
      <c r="F191" s="78">
        <v>15842853</v>
      </c>
      <c r="G191" s="78">
        <v>4303200</v>
      </c>
      <c r="H191" s="78">
        <v>16392948</v>
      </c>
      <c r="I191" s="78">
        <v>328703886</v>
      </c>
      <c r="J191" s="79">
        <v>88.8839</v>
      </c>
      <c r="K191" s="79">
        <v>11.1161</v>
      </c>
    </row>
    <row r="192" ht="15" customHeight="1">
      <c r="A192" t="s" s="99">
        <v>686</v>
      </c>
      <c r="B192" t="s" s="75">
        <v>332</v>
      </c>
      <c r="C192" t="s" s="99">
        <v>416</v>
      </c>
      <c r="D192" s="78">
        <v>6989914753</v>
      </c>
      <c r="E192" s="78">
        <v>0</v>
      </c>
      <c r="F192" s="78">
        <v>573901921</v>
      </c>
      <c r="G192" s="78">
        <v>192714600</v>
      </c>
      <c r="H192" s="78">
        <v>106416240</v>
      </c>
      <c r="I192" s="78">
        <v>7862947514</v>
      </c>
      <c r="J192" s="79">
        <v>88.8969</v>
      </c>
      <c r="K192" s="79">
        <v>11.1031</v>
      </c>
    </row>
    <row r="193" ht="15" customHeight="1">
      <c r="A193" t="s" s="99">
        <v>745</v>
      </c>
      <c r="B193" t="s" s="75">
        <v>391</v>
      </c>
      <c r="C193" t="s" s="99">
        <v>416</v>
      </c>
      <c r="D193" s="78">
        <v>5471192181</v>
      </c>
      <c r="E193" s="78">
        <v>0</v>
      </c>
      <c r="F193" s="78">
        <v>351307308</v>
      </c>
      <c r="G193" s="78">
        <v>215641340</v>
      </c>
      <c r="H193" s="78">
        <v>116174825</v>
      </c>
      <c r="I193" s="78">
        <v>6154315654</v>
      </c>
      <c r="J193" s="79">
        <v>88.90009999999999</v>
      </c>
      <c r="K193" s="79">
        <v>11.0999</v>
      </c>
    </row>
    <row r="194" ht="15" customHeight="1">
      <c r="A194" t="s" s="99">
        <v>436</v>
      </c>
      <c r="B194" t="s" s="75">
        <v>82</v>
      </c>
      <c r="C194" t="s" s="99">
        <v>416</v>
      </c>
      <c r="D194" s="78">
        <v>535440474</v>
      </c>
      <c r="E194" s="78">
        <v>0</v>
      </c>
      <c r="F194" s="78">
        <v>26661879</v>
      </c>
      <c r="G194" s="78">
        <v>10814900</v>
      </c>
      <c r="H194" s="78">
        <v>28500240</v>
      </c>
      <c r="I194" s="78">
        <v>601417493</v>
      </c>
      <c r="J194" s="79">
        <v>89.02970000000001</v>
      </c>
      <c r="K194" s="79">
        <v>10.9703</v>
      </c>
    </row>
    <row r="195" ht="15" customHeight="1">
      <c r="A195" t="s" s="99">
        <v>435</v>
      </c>
      <c r="B195" t="s" s="75">
        <v>81</v>
      </c>
      <c r="C195" t="s" s="99">
        <v>416</v>
      </c>
      <c r="D195" s="78">
        <v>19481851049</v>
      </c>
      <c r="E195" s="78">
        <v>0</v>
      </c>
      <c r="F195" s="78">
        <v>1879347857</v>
      </c>
      <c r="G195" s="78">
        <v>105764700</v>
      </c>
      <c r="H195" s="78">
        <v>403867570</v>
      </c>
      <c r="I195" s="78">
        <v>21870831176</v>
      </c>
      <c r="J195" s="79">
        <v>89.07689999999999</v>
      </c>
      <c r="K195" s="79">
        <v>10.9231</v>
      </c>
    </row>
    <row r="196" ht="15" customHeight="1">
      <c r="A196" t="s" s="99">
        <v>685</v>
      </c>
      <c r="B196" t="s" s="75">
        <v>331</v>
      </c>
      <c r="C196" t="s" s="99">
        <v>416</v>
      </c>
      <c r="D196" s="78">
        <v>813346495</v>
      </c>
      <c r="E196" s="78">
        <v>0</v>
      </c>
      <c r="F196" s="78">
        <v>25868754</v>
      </c>
      <c r="G196" s="78">
        <v>32983758</v>
      </c>
      <c r="H196" s="78">
        <v>40139048</v>
      </c>
      <c r="I196" s="78">
        <v>912338055</v>
      </c>
      <c r="J196" s="79">
        <v>89.1497</v>
      </c>
      <c r="K196" s="79">
        <v>10.8503</v>
      </c>
    </row>
    <row r="197" ht="15" customHeight="1">
      <c r="A197" t="s" s="99">
        <v>747</v>
      </c>
      <c r="B197" t="s" s="75">
        <v>393</v>
      </c>
      <c r="C197" t="s" s="99">
        <v>416</v>
      </c>
      <c r="D197" s="78">
        <v>1320662954</v>
      </c>
      <c r="E197" s="78">
        <v>0</v>
      </c>
      <c r="F197" s="78">
        <v>60189714</v>
      </c>
      <c r="G197" s="78">
        <v>42692800</v>
      </c>
      <c r="H197" s="78">
        <v>56566283</v>
      </c>
      <c r="I197" s="78">
        <v>1480111751</v>
      </c>
      <c r="J197" s="79">
        <v>89.2272</v>
      </c>
      <c r="K197" s="79">
        <v>10.7728</v>
      </c>
    </row>
    <row r="198" ht="15" customHeight="1">
      <c r="A198" t="s" s="99">
        <v>503</v>
      </c>
      <c r="B198" t="s" s="75">
        <v>149</v>
      </c>
      <c r="C198" t="s" s="99">
        <v>416</v>
      </c>
      <c r="D198" s="78">
        <v>4082817182</v>
      </c>
      <c r="E198" s="78">
        <v>0</v>
      </c>
      <c r="F198" s="78">
        <v>272338918</v>
      </c>
      <c r="G198" s="78">
        <v>117894700</v>
      </c>
      <c r="H198" s="78">
        <v>101733316</v>
      </c>
      <c r="I198" s="78">
        <v>4574784116</v>
      </c>
      <c r="J198" s="79">
        <v>89.2461</v>
      </c>
      <c r="K198" s="79">
        <v>10.7539</v>
      </c>
    </row>
    <row r="199" ht="15" customHeight="1">
      <c r="A199" t="s" s="99">
        <v>458</v>
      </c>
      <c r="B199" t="s" s="75">
        <v>104</v>
      </c>
      <c r="C199" t="s" s="99">
        <v>416</v>
      </c>
      <c r="D199" s="78">
        <v>504840510</v>
      </c>
      <c r="E199" s="78">
        <v>0</v>
      </c>
      <c r="F199" s="78">
        <v>28471358</v>
      </c>
      <c r="G199" s="78">
        <v>12635500</v>
      </c>
      <c r="H199" s="78">
        <v>19553550</v>
      </c>
      <c r="I199" s="78">
        <v>565500918</v>
      </c>
      <c r="J199" s="79">
        <v>89.2732</v>
      </c>
      <c r="K199" s="79">
        <v>10.7268</v>
      </c>
    </row>
    <row r="200" ht="15" customHeight="1">
      <c r="A200" t="s" s="99">
        <v>546</v>
      </c>
      <c r="B200" t="s" s="75">
        <v>192</v>
      </c>
      <c r="C200" t="s" s="99">
        <v>416</v>
      </c>
      <c r="D200" s="78">
        <v>8544117822</v>
      </c>
      <c r="E200" s="78">
        <v>0</v>
      </c>
      <c r="F200" s="78">
        <v>682409908</v>
      </c>
      <c r="G200" s="78">
        <v>216161400</v>
      </c>
      <c r="H200" s="78">
        <v>128069600</v>
      </c>
      <c r="I200" s="78">
        <v>9570758730</v>
      </c>
      <c r="J200" s="79">
        <v>89.2732</v>
      </c>
      <c r="K200" s="79">
        <v>10.7268</v>
      </c>
    </row>
    <row r="201" ht="15" customHeight="1">
      <c r="A201" t="s" s="99">
        <v>621</v>
      </c>
      <c r="B201" t="s" s="75">
        <v>267</v>
      </c>
      <c r="C201" t="s" s="99">
        <v>416</v>
      </c>
      <c r="D201" s="78">
        <v>5459918769</v>
      </c>
      <c r="E201" s="78">
        <v>274300</v>
      </c>
      <c r="F201" s="78">
        <v>363260831</v>
      </c>
      <c r="G201" s="78">
        <v>223592200</v>
      </c>
      <c r="H201" s="78">
        <v>68709768</v>
      </c>
      <c r="I201" s="78">
        <v>6115755868</v>
      </c>
      <c r="J201" s="79">
        <v>89.2808</v>
      </c>
      <c r="K201" s="79">
        <v>10.7192</v>
      </c>
    </row>
    <row r="202" ht="15" customHeight="1">
      <c r="A202" t="s" s="99">
        <v>720</v>
      </c>
      <c r="B202" t="s" s="75">
        <v>366</v>
      </c>
      <c r="C202" t="s" s="99">
        <v>416</v>
      </c>
      <c r="D202" s="78">
        <v>6034097729</v>
      </c>
      <c r="E202" s="78">
        <v>0</v>
      </c>
      <c r="F202" s="78">
        <v>484367843</v>
      </c>
      <c r="G202" s="78">
        <v>90219500</v>
      </c>
      <c r="H202" s="78">
        <v>143596280</v>
      </c>
      <c r="I202" s="78">
        <v>6752281352</v>
      </c>
      <c r="J202" s="79">
        <v>89.3638</v>
      </c>
      <c r="K202" s="79">
        <v>10.6362</v>
      </c>
    </row>
    <row r="203" ht="15" customHeight="1">
      <c r="A203" t="s" s="99">
        <v>756</v>
      </c>
      <c r="B203" t="s" s="75">
        <v>402</v>
      </c>
      <c r="C203" t="s" s="99">
        <v>416</v>
      </c>
      <c r="D203" s="78">
        <v>1078285132</v>
      </c>
      <c r="E203" s="78">
        <v>0</v>
      </c>
      <c r="F203" s="78">
        <v>93145327</v>
      </c>
      <c r="G203" s="78">
        <v>9922900</v>
      </c>
      <c r="H203" s="78">
        <v>24966738</v>
      </c>
      <c r="I203" s="78">
        <v>1206320097</v>
      </c>
      <c r="J203" s="79">
        <v>89.38630000000001</v>
      </c>
      <c r="K203" s="79">
        <v>10.6137</v>
      </c>
    </row>
    <row r="204" ht="15" customHeight="1">
      <c r="A204" t="s" s="99">
        <v>544</v>
      </c>
      <c r="B204" t="s" s="75">
        <v>190</v>
      </c>
      <c r="C204" t="s" s="99">
        <v>416</v>
      </c>
      <c r="D204" s="78">
        <v>51059592</v>
      </c>
      <c r="E204" s="78">
        <v>0</v>
      </c>
      <c r="F204" s="78">
        <v>2922020</v>
      </c>
      <c r="G204" s="78">
        <v>373689</v>
      </c>
      <c r="H204" s="78">
        <v>2761245</v>
      </c>
      <c r="I204" s="78">
        <v>57116546</v>
      </c>
      <c r="J204" s="79">
        <v>89.3954</v>
      </c>
      <c r="K204" s="79">
        <v>10.6046</v>
      </c>
    </row>
    <row r="205" ht="15" customHeight="1">
      <c r="A205" t="s" s="99">
        <v>569</v>
      </c>
      <c r="B205" t="s" s="75">
        <v>215</v>
      </c>
      <c r="C205" t="s" s="99">
        <v>416</v>
      </c>
      <c r="D205" s="78">
        <v>333213800</v>
      </c>
      <c r="E205" s="78">
        <v>0</v>
      </c>
      <c r="F205" s="78">
        <v>3584768</v>
      </c>
      <c r="G205" s="78">
        <v>758500</v>
      </c>
      <c r="H205" s="78">
        <v>35114320</v>
      </c>
      <c r="I205" s="78">
        <v>372671388</v>
      </c>
      <c r="J205" s="79">
        <v>89.4122</v>
      </c>
      <c r="K205" s="79">
        <v>10.5878</v>
      </c>
    </row>
    <row r="206" ht="15" customHeight="1">
      <c r="A206" t="s" s="99">
        <v>415</v>
      </c>
      <c r="B206" t="s" s="75">
        <v>62</v>
      </c>
      <c r="C206" t="s" s="99">
        <v>416</v>
      </c>
      <c r="D206" s="78">
        <v>2569817492</v>
      </c>
      <c r="E206" s="78">
        <v>0</v>
      </c>
      <c r="F206" s="78">
        <v>219015758</v>
      </c>
      <c r="G206" s="78">
        <v>25280800</v>
      </c>
      <c r="H206" s="78">
        <v>58983600</v>
      </c>
      <c r="I206" s="78">
        <v>2873097650</v>
      </c>
      <c r="J206" s="79">
        <v>89.44410000000001</v>
      </c>
      <c r="K206" s="79">
        <v>10.5559</v>
      </c>
    </row>
    <row r="207" ht="15" customHeight="1">
      <c r="A207" t="s" s="99">
        <v>594</v>
      </c>
      <c r="B207" t="s" s="75">
        <v>240</v>
      </c>
      <c r="C207" t="s" s="99">
        <v>416</v>
      </c>
      <c r="D207" s="78">
        <v>1192227945</v>
      </c>
      <c r="E207" s="78">
        <v>0</v>
      </c>
      <c r="F207" s="78">
        <v>74305465</v>
      </c>
      <c r="G207" s="78">
        <v>4571400</v>
      </c>
      <c r="H207" s="78">
        <v>59026160</v>
      </c>
      <c r="I207" s="78">
        <v>1330130970</v>
      </c>
      <c r="J207" s="79">
        <v>89.6324</v>
      </c>
      <c r="K207" s="79">
        <v>10.3676</v>
      </c>
    </row>
    <row r="208" ht="15" customHeight="1">
      <c r="A208" t="s" s="99">
        <v>578</v>
      </c>
      <c r="B208" t="s" s="75">
        <v>224</v>
      </c>
      <c r="C208" t="s" s="99">
        <v>416</v>
      </c>
      <c r="D208" s="78">
        <v>11362360809</v>
      </c>
      <c r="E208" s="78">
        <v>0</v>
      </c>
      <c r="F208" s="78">
        <v>714463095</v>
      </c>
      <c r="G208" s="78">
        <v>206635796</v>
      </c>
      <c r="H208" s="78">
        <v>385021830</v>
      </c>
      <c r="I208" s="78">
        <v>12668481530</v>
      </c>
      <c r="J208" s="79">
        <v>89.69</v>
      </c>
      <c r="K208" s="79">
        <v>10.31</v>
      </c>
    </row>
    <row r="209" ht="15" customHeight="1">
      <c r="A209" t="s" s="99">
        <v>753</v>
      </c>
      <c r="B209" t="s" s="75">
        <v>399</v>
      </c>
      <c r="C209" t="s" s="99">
        <v>416</v>
      </c>
      <c r="D209" s="78">
        <v>2007037255</v>
      </c>
      <c r="E209" s="78">
        <v>0</v>
      </c>
      <c r="F209" s="78">
        <v>110908557</v>
      </c>
      <c r="G209" s="78">
        <v>26240515</v>
      </c>
      <c r="H209" s="78">
        <v>93554582</v>
      </c>
      <c r="I209" s="78">
        <v>2237740909</v>
      </c>
      <c r="J209" s="79">
        <v>89.69029999999999</v>
      </c>
      <c r="K209" s="79">
        <v>10.3097</v>
      </c>
    </row>
    <row r="210" ht="15" customHeight="1">
      <c r="A210" t="s" s="99">
        <v>606</v>
      </c>
      <c r="B210" t="s" s="75">
        <v>252</v>
      </c>
      <c r="C210" t="s" s="99">
        <v>416</v>
      </c>
      <c r="D210" s="78">
        <v>926664358</v>
      </c>
      <c r="E210" s="78">
        <v>0</v>
      </c>
      <c r="F210" s="78">
        <v>29590958</v>
      </c>
      <c r="G210" s="78">
        <v>17941320</v>
      </c>
      <c r="H210" s="78">
        <v>58839800</v>
      </c>
      <c r="I210" s="78">
        <v>1033036436</v>
      </c>
      <c r="J210" s="79">
        <v>89.703</v>
      </c>
      <c r="K210" s="79">
        <v>10.297</v>
      </c>
    </row>
    <row r="211" ht="15" customHeight="1">
      <c r="A211" t="s" s="99">
        <v>591</v>
      </c>
      <c r="B211" t="s" s="75">
        <v>237</v>
      </c>
      <c r="C211" t="s" s="99">
        <v>416</v>
      </c>
      <c r="D211" s="78">
        <v>12518031403</v>
      </c>
      <c r="E211" s="78">
        <v>0</v>
      </c>
      <c r="F211" s="78">
        <v>1047977797</v>
      </c>
      <c r="G211" s="78">
        <v>141839500</v>
      </c>
      <c r="H211" s="78">
        <v>240804280</v>
      </c>
      <c r="I211" s="78">
        <v>13948652980</v>
      </c>
      <c r="J211" s="79">
        <v>89.7437</v>
      </c>
      <c r="K211" s="79">
        <v>10.2563</v>
      </c>
    </row>
    <row r="212" ht="15" customHeight="1">
      <c r="A212" t="s" s="99">
        <v>738</v>
      </c>
      <c r="B212" t="s" s="75">
        <v>384</v>
      </c>
      <c r="C212" t="s" s="99">
        <v>416</v>
      </c>
      <c r="D212" s="78">
        <v>512800413</v>
      </c>
      <c r="E212" s="78">
        <v>0</v>
      </c>
      <c r="F212" s="78">
        <v>17594219</v>
      </c>
      <c r="G212" s="78">
        <v>10286820</v>
      </c>
      <c r="H212" s="78">
        <v>30225173</v>
      </c>
      <c r="I212" s="78">
        <v>570906625</v>
      </c>
      <c r="J212" s="79">
        <v>89.82210000000001</v>
      </c>
      <c r="K212" s="79">
        <v>10.1779</v>
      </c>
    </row>
    <row r="213" ht="15" customHeight="1">
      <c r="A213" t="s" s="99">
        <v>498</v>
      </c>
      <c r="B213" t="s" s="75">
        <v>144</v>
      </c>
      <c r="C213" t="s" s="99">
        <v>416</v>
      </c>
      <c r="D213" s="78">
        <v>2128208878</v>
      </c>
      <c r="E213" s="78">
        <v>0</v>
      </c>
      <c r="F213" s="78">
        <v>124157872</v>
      </c>
      <c r="G213" s="78">
        <v>65591900</v>
      </c>
      <c r="H213" s="78">
        <v>51317920</v>
      </c>
      <c r="I213" s="78">
        <v>2369276570</v>
      </c>
      <c r="J213" s="79">
        <v>89.8253</v>
      </c>
      <c r="K213" s="79">
        <v>10.1747</v>
      </c>
    </row>
    <row r="214" ht="15" customHeight="1">
      <c r="A214" t="s" s="99">
        <v>704</v>
      </c>
      <c r="B214" t="s" s="75">
        <v>350</v>
      </c>
      <c r="C214" t="s" s="99">
        <v>416</v>
      </c>
      <c r="D214" s="78">
        <v>470772500</v>
      </c>
      <c r="E214" s="78">
        <v>0</v>
      </c>
      <c r="F214" s="78">
        <v>27872833</v>
      </c>
      <c r="G214" s="78">
        <v>7215000</v>
      </c>
      <c r="H214" s="78">
        <v>17548252</v>
      </c>
      <c r="I214" s="78">
        <v>523408585</v>
      </c>
      <c r="J214" s="79">
        <v>89.9436</v>
      </c>
      <c r="K214" s="79">
        <v>10.0564</v>
      </c>
    </row>
    <row r="215" ht="15" customHeight="1">
      <c r="A215" t="s" s="99">
        <v>417</v>
      </c>
      <c r="B215" t="s" s="75">
        <v>63</v>
      </c>
      <c r="C215" t="s" s="99">
        <v>416</v>
      </c>
      <c r="D215" s="78">
        <v>5278116616</v>
      </c>
      <c r="E215" s="78">
        <v>0</v>
      </c>
      <c r="F215" s="78">
        <v>367887292</v>
      </c>
      <c r="G215" s="78">
        <v>107279600</v>
      </c>
      <c r="H215" s="78">
        <v>110059954</v>
      </c>
      <c r="I215" s="78">
        <v>5863343462</v>
      </c>
      <c r="J215" s="79">
        <v>90.0189</v>
      </c>
      <c r="K215" s="79">
        <v>9.9811</v>
      </c>
    </row>
    <row r="216" ht="15" customHeight="1">
      <c r="A216" t="s" s="99">
        <v>649</v>
      </c>
      <c r="B216" t="s" s="75">
        <v>295</v>
      </c>
      <c r="C216" t="s" s="99">
        <v>416</v>
      </c>
      <c r="D216" s="78">
        <v>184247702</v>
      </c>
      <c r="E216" s="78">
        <v>0</v>
      </c>
      <c r="F216" s="78">
        <v>4963298</v>
      </c>
      <c r="G216" s="78">
        <v>211300</v>
      </c>
      <c r="H216" s="78">
        <v>15238862</v>
      </c>
      <c r="I216" s="78">
        <v>204661162</v>
      </c>
      <c r="J216" s="79">
        <v>90.0257</v>
      </c>
      <c r="K216" s="79">
        <v>9.974299999999999</v>
      </c>
    </row>
    <row r="217" ht="15" customHeight="1">
      <c r="A217" t="s" s="99">
        <v>698</v>
      </c>
      <c r="B217" t="s" s="75">
        <v>344</v>
      </c>
      <c r="C217" t="s" s="99">
        <v>416</v>
      </c>
      <c r="D217" s="78">
        <v>1018554420</v>
      </c>
      <c r="E217" s="78">
        <v>0</v>
      </c>
      <c r="F217" s="78">
        <v>57708600</v>
      </c>
      <c r="G217" s="78">
        <v>6335300</v>
      </c>
      <c r="H217" s="78">
        <v>48034381</v>
      </c>
      <c r="I217" s="78">
        <v>1130632701</v>
      </c>
      <c r="J217" s="79">
        <v>90.08710000000001</v>
      </c>
      <c r="K217" s="79">
        <v>9.9129</v>
      </c>
    </row>
    <row r="218" ht="15" customHeight="1">
      <c r="A218" t="s" s="99">
        <v>699</v>
      </c>
      <c r="B218" t="s" s="75">
        <v>345</v>
      </c>
      <c r="C218" t="s" s="99">
        <v>416</v>
      </c>
      <c r="D218" s="78">
        <v>4748058022</v>
      </c>
      <c r="E218" s="78">
        <v>0</v>
      </c>
      <c r="F218" s="78">
        <v>397959679</v>
      </c>
      <c r="G218" s="78">
        <v>35696900</v>
      </c>
      <c r="H218" s="78">
        <v>86452268</v>
      </c>
      <c r="I218" s="78">
        <v>5268166869</v>
      </c>
      <c r="J218" s="79">
        <v>90.12730000000001</v>
      </c>
      <c r="K218" s="79">
        <v>9.8727</v>
      </c>
    </row>
    <row r="219" ht="15" customHeight="1">
      <c r="A219" t="s" s="99">
        <v>758</v>
      </c>
      <c r="B219" t="s" s="75">
        <v>404</v>
      </c>
      <c r="C219" t="s" s="99">
        <v>416</v>
      </c>
      <c r="D219" s="78">
        <v>955944048</v>
      </c>
      <c r="E219" s="78">
        <v>0</v>
      </c>
      <c r="F219" s="78">
        <v>45214592</v>
      </c>
      <c r="G219" s="78">
        <v>16302500</v>
      </c>
      <c r="H219" s="78">
        <v>42167451</v>
      </c>
      <c r="I219" s="78">
        <v>1059628591</v>
      </c>
      <c r="J219" s="79">
        <v>90.215</v>
      </c>
      <c r="K219" s="79">
        <v>9.785</v>
      </c>
    </row>
    <row r="220" ht="15" customHeight="1">
      <c r="A220" t="s" s="99">
        <v>473</v>
      </c>
      <c r="B220" t="s" s="75">
        <v>119</v>
      </c>
      <c r="C220" t="s" s="99">
        <v>416</v>
      </c>
      <c r="D220" s="78">
        <v>356671659</v>
      </c>
      <c r="E220" s="78">
        <v>0</v>
      </c>
      <c r="F220" s="78">
        <v>22331867</v>
      </c>
      <c r="G220" s="78">
        <v>1772615</v>
      </c>
      <c r="H220" s="78">
        <v>14265675</v>
      </c>
      <c r="I220" s="78">
        <v>395041816</v>
      </c>
      <c r="J220" s="79">
        <v>90.2871</v>
      </c>
      <c r="K220" s="79">
        <v>9.712899999999999</v>
      </c>
    </row>
    <row r="221" ht="15" customHeight="1">
      <c r="A221" t="s" s="99">
        <v>559</v>
      </c>
      <c r="B221" t="s" s="75">
        <v>205</v>
      </c>
      <c r="C221" t="s" s="99">
        <v>416</v>
      </c>
      <c r="D221" s="78">
        <v>3526566037</v>
      </c>
      <c r="E221" s="78">
        <v>0</v>
      </c>
      <c r="F221" s="78">
        <v>162709349</v>
      </c>
      <c r="G221" s="78">
        <v>178236980</v>
      </c>
      <c r="H221" s="78">
        <v>38355620</v>
      </c>
      <c r="I221" s="78">
        <v>3905867986</v>
      </c>
      <c r="J221" s="79">
        <v>90.2889</v>
      </c>
      <c r="K221" s="79">
        <v>9.7111</v>
      </c>
    </row>
    <row r="222" ht="15" customHeight="1">
      <c r="A222" t="s" s="99">
        <v>598</v>
      </c>
      <c r="B222" t="s" s="75">
        <v>244</v>
      </c>
      <c r="C222" t="s" s="99">
        <v>416</v>
      </c>
      <c r="D222" s="78">
        <v>68852818</v>
      </c>
      <c r="E222" s="78">
        <v>0</v>
      </c>
      <c r="F222" s="78">
        <v>3195102</v>
      </c>
      <c r="G222" s="78">
        <v>24800</v>
      </c>
      <c r="H222" s="78">
        <v>4054989</v>
      </c>
      <c r="I222" s="78">
        <v>76127709</v>
      </c>
      <c r="J222" s="79">
        <v>90.4438</v>
      </c>
      <c r="K222" s="79">
        <v>9.5562</v>
      </c>
    </row>
    <row r="223" ht="15" customHeight="1">
      <c r="A223" t="s" s="99">
        <v>589</v>
      </c>
      <c r="B223" t="s" s="75">
        <v>235</v>
      </c>
      <c r="C223" t="s" s="99">
        <v>416</v>
      </c>
      <c r="D223" s="78">
        <v>1733695965</v>
      </c>
      <c r="E223" s="78">
        <v>0</v>
      </c>
      <c r="F223" s="78">
        <v>88304156</v>
      </c>
      <c r="G223" s="78">
        <v>38941050</v>
      </c>
      <c r="H223" s="78">
        <v>55190239</v>
      </c>
      <c r="I223" s="78">
        <v>1916131410</v>
      </c>
      <c r="J223" s="79">
        <v>90.479</v>
      </c>
      <c r="K223" s="79">
        <v>9.521000000000001</v>
      </c>
    </row>
    <row r="224" ht="15" customHeight="1">
      <c r="A224" t="s" s="99">
        <v>461</v>
      </c>
      <c r="B224" t="s" s="75">
        <v>107</v>
      </c>
      <c r="C224" t="s" s="99">
        <v>416</v>
      </c>
      <c r="D224" s="78">
        <v>26623129744</v>
      </c>
      <c r="E224" s="78">
        <v>0</v>
      </c>
      <c r="F224" s="78">
        <v>2441019555</v>
      </c>
      <c r="G224" s="78">
        <v>21092200</v>
      </c>
      <c r="H224" s="78">
        <v>319160879</v>
      </c>
      <c r="I224" s="78">
        <v>29404402378</v>
      </c>
      <c r="J224" s="79">
        <v>90.54130000000001</v>
      </c>
      <c r="K224" s="79">
        <v>9.4587</v>
      </c>
    </row>
    <row r="225" ht="15" customHeight="1">
      <c r="A225" t="s" s="99">
        <v>437</v>
      </c>
      <c r="B225" t="s" s="75">
        <v>83</v>
      </c>
      <c r="C225" t="s" s="99">
        <v>416</v>
      </c>
      <c r="D225" s="78">
        <v>588972445</v>
      </c>
      <c r="E225" s="78">
        <v>0</v>
      </c>
      <c r="F225" s="78">
        <v>19688610</v>
      </c>
      <c r="G225" s="78">
        <v>1924045</v>
      </c>
      <c r="H225" s="78">
        <v>39704752</v>
      </c>
      <c r="I225" s="78">
        <v>650289852</v>
      </c>
      <c r="J225" s="79">
        <v>90.57080000000001</v>
      </c>
      <c r="K225" s="79">
        <v>9.4292</v>
      </c>
    </row>
    <row r="226" ht="15" customHeight="1">
      <c r="A226" t="s" s="99">
        <v>602</v>
      </c>
      <c r="B226" t="s" s="75">
        <v>248</v>
      </c>
      <c r="C226" t="s" s="99">
        <v>416</v>
      </c>
      <c r="D226" s="78">
        <v>1616096226</v>
      </c>
      <c r="E226" s="78">
        <v>0</v>
      </c>
      <c r="F226" s="78">
        <v>107144736</v>
      </c>
      <c r="G226" s="78">
        <v>20336800</v>
      </c>
      <c r="H226" s="78">
        <v>38723890</v>
      </c>
      <c r="I226" s="78">
        <v>1782301652</v>
      </c>
      <c r="J226" s="79">
        <v>90.6747</v>
      </c>
      <c r="K226" s="79">
        <v>9.3253</v>
      </c>
    </row>
    <row r="227" ht="15" customHeight="1">
      <c r="A227" t="s" s="99">
        <v>520</v>
      </c>
      <c r="B227" t="s" s="75">
        <v>166</v>
      </c>
      <c r="C227" t="s" s="99">
        <v>416</v>
      </c>
      <c r="D227" s="78">
        <v>1647217804</v>
      </c>
      <c r="E227" s="78">
        <v>0</v>
      </c>
      <c r="F227" s="78">
        <v>58218589</v>
      </c>
      <c r="G227" s="78">
        <v>85195900</v>
      </c>
      <c r="H227" s="78">
        <v>24604188</v>
      </c>
      <c r="I227" s="78">
        <v>1815236481</v>
      </c>
      <c r="J227" s="79">
        <v>90.744</v>
      </c>
      <c r="K227" s="79">
        <v>9.256</v>
      </c>
    </row>
    <row r="228" ht="15" customHeight="1">
      <c r="A228" t="s" s="99">
        <v>525</v>
      </c>
      <c r="B228" t="s" s="75">
        <v>171</v>
      </c>
      <c r="C228" t="s" s="99">
        <v>416</v>
      </c>
      <c r="D228" s="78">
        <v>3086502363</v>
      </c>
      <c r="E228" s="78">
        <v>0</v>
      </c>
      <c r="F228" s="78">
        <v>120420238</v>
      </c>
      <c r="G228" s="78">
        <v>94756040</v>
      </c>
      <c r="H228" s="78">
        <v>99594050</v>
      </c>
      <c r="I228" s="78">
        <v>3401272691</v>
      </c>
      <c r="J228" s="79">
        <v>90.74550000000001</v>
      </c>
      <c r="K228" s="79">
        <v>9.2545</v>
      </c>
    </row>
    <row r="229" ht="15" customHeight="1">
      <c r="A229" t="s" s="99">
        <v>755</v>
      </c>
      <c r="B229" t="s" s="75">
        <v>401</v>
      </c>
      <c r="C229" t="s" s="99">
        <v>416</v>
      </c>
      <c r="D229" s="78">
        <v>326027185</v>
      </c>
      <c r="E229" s="78">
        <v>0</v>
      </c>
      <c r="F229" s="78">
        <v>18059068</v>
      </c>
      <c r="G229" s="78">
        <v>2408400</v>
      </c>
      <c r="H229" s="78">
        <v>12598912</v>
      </c>
      <c r="I229" s="78">
        <v>359093565</v>
      </c>
      <c r="J229" s="79">
        <v>90.79170000000001</v>
      </c>
      <c r="K229" s="79">
        <v>9.208299999999999</v>
      </c>
    </row>
    <row r="230" ht="15" customHeight="1">
      <c r="A230" t="s" s="99">
        <v>617</v>
      </c>
      <c r="B230" t="s" s="75">
        <v>263</v>
      </c>
      <c r="C230" t="s" s="99">
        <v>416</v>
      </c>
      <c r="D230" s="78">
        <v>145020825</v>
      </c>
      <c r="E230" s="78">
        <v>0</v>
      </c>
      <c r="F230" s="78">
        <v>6410298</v>
      </c>
      <c r="G230" s="78">
        <v>1236360</v>
      </c>
      <c r="H230" s="78">
        <v>6938505</v>
      </c>
      <c r="I230" s="78">
        <v>159605988</v>
      </c>
      <c r="J230" s="79">
        <v>90.8618</v>
      </c>
      <c r="K230" s="79">
        <v>9.138199999999999</v>
      </c>
    </row>
    <row r="231" ht="15" customHeight="1">
      <c r="A231" t="s" s="99">
        <v>622</v>
      </c>
      <c r="B231" t="s" s="75">
        <v>268</v>
      </c>
      <c r="C231" t="s" s="99">
        <v>416</v>
      </c>
      <c r="D231" s="78">
        <v>33729173360</v>
      </c>
      <c r="E231" s="78">
        <v>0</v>
      </c>
      <c r="F231" s="78">
        <v>2653977440</v>
      </c>
      <c r="G231" s="78">
        <v>215141400</v>
      </c>
      <c r="H231" s="78">
        <v>504991200</v>
      </c>
      <c r="I231" s="78">
        <v>37103283400</v>
      </c>
      <c r="J231" s="79">
        <v>90.9062</v>
      </c>
      <c r="K231" s="79">
        <v>9.0938</v>
      </c>
    </row>
    <row r="232" ht="15" customHeight="1">
      <c r="A232" t="s" s="99">
        <v>711</v>
      </c>
      <c r="B232" t="s" s="75">
        <v>357</v>
      </c>
      <c r="C232" t="s" s="99">
        <v>416</v>
      </c>
      <c r="D232" s="78">
        <v>4210004229</v>
      </c>
      <c r="E232" s="78">
        <v>0</v>
      </c>
      <c r="F232" s="78">
        <v>317513739</v>
      </c>
      <c r="G232" s="78">
        <v>7340100</v>
      </c>
      <c r="H232" s="78">
        <v>84003227</v>
      </c>
      <c r="I232" s="78">
        <v>4618861295</v>
      </c>
      <c r="J232" s="79">
        <v>91.1481</v>
      </c>
      <c r="K232" s="79">
        <v>8.851900000000001</v>
      </c>
    </row>
    <row r="233" ht="15" customHeight="1">
      <c r="A233" t="s" s="99">
        <v>429</v>
      </c>
      <c r="B233" t="s" s="75">
        <v>75</v>
      </c>
      <c r="C233" t="s" s="99">
        <v>416</v>
      </c>
      <c r="D233" s="78">
        <v>3513027272</v>
      </c>
      <c r="E233" s="78">
        <v>177400</v>
      </c>
      <c r="F233" s="78">
        <v>189886298</v>
      </c>
      <c r="G233" s="78">
        <v>55770680</v>
      </c>
      <c r="H233" s="78">
        <v>91619290</v>
      </c>
      <c r="I233" s="78">
        <v>3850480940</v>
      </c>
      <c r="J233" s="79">
        <v>91.2407</v>
      </c>
      <c r="K233" s="79">
        <v>8.7593</v>
      </c>
    </row>
    <row r="234" ht="15" customHeight="1">
      <c r="A234" t="s" s="99">
        <v>522</v>
      </c>
      <c r="B234" t="s" s="75">
        <v>168</v>
      </c>
      <c r="C234" t="s" s="99">
        <v>416</v>
      </c>
      <c r="D234" s="78">
        <v>8423201338</v>
      </c>
      <c r="E234" s="78">
        <v>0</v>
      </c>
      <c r="F234" s="78">
        <v>433267072</v>
      </c>
      <c r="G234" s="78">
        <v>199147090</v>
      </c>
      <c r="H234" s="78">
        <v>171333830</v>
      </c>
      <c r="I234" s="78">
        <v>9226949330</v>
      </c>
      <c r="J234" s="79">
        <v>91.2891</v>
      </c>
      <c r="K234" s="79">
        <v>8.710900000000001</v>
      </c>
    </row>
    <row r="235" ht="15" customHeight="1">
      <c r="A235" t="s" s="99">
        <v>533</v>
      </c>
      <c r="B235" t="s" s="75">
        <v>179</v>
      </c>
      <c r="C235" t="s" s="99">
        <v>416</v>
      </c>
      <c r="D235" s="78">
        <v>1178357669</v>
      </c>
      <c r="E235" s="78">
        <v>0</v>
      </c>
      <c r="F235" s="78">
        <v>63547781</v>
      </c>
      <c r="G235" s="78">
        <v>26773600</v>
      </c>
      <c r="H235" s="78">
        <v>19178880</v>
      </c>
      <c r="I235" s="78">
        <v>1287857930</v>
      </c>
      <c r="J235" s="79">
        <v>91.4975</v>
      </c>
      <c r="K235" s="79">
        <v>8.5025</v>
      </c>
    </row>
    <row r="236" ht="15" customHeight="1">
      <c r="A236" t="s" s="99">
        <v>539</v>
      </c>
      <c r="B236" t="s" s="75">
        <v>185</v>
      </c>
      <c r="C236" t="s" s="99">
        <v>416</v>
      </c>
      <c r="D236" s="78">
        <v>313272650</v>
      </c>
      <c r="E236" s="78">
        <v>0</v>
      </c>
      <c r="F236" s="78">
        <v>14743838</v>
      </c>
      <c r="G236" s="78">
        <v>2235100</v>
      </c>
      <c r="H236" s="78">
        <v>11666669</v>
      </c>
      <c r="I236" s="78">
        <v>341918257</v>
      </c>
      <c r="J236" s="79">
        <v>91.6221</v>
      </c>
      <c r="K236" s="79">
        <v>8.3779</v>
      </c>
    </row>
    <row r="237" ht="15" customHeight="1">
      <c r="A237" t="s" s="99">
        <v>526</v>
      </c>
      <c r="B237" t="s" s="75">
        <v>172</v>
      </c>
      <c r="C237" t="s" s="99">
        <v>416</v>
      </c>
      <c r="D237" s="78">
        <v>791145943</v>
      </c>
      <c r="E237" s="78">
        <v>0</v>
      </c>
      <c r="F237" s="78">
        <v>32389947</v>
      </c>
      <c r="G237" s="78">
        <v>7138500</v>
      </c>
      <c r="H237" s="78">
        <v>32445014</v>
      </c>
      <c r="I237" s="78">
        <v>863119404</v>
      </c>
      <c r="J237" s="79">
        <v>91.66119999999999</v>
      </c>
      <c r="K237" s="79">
        <v>8.338800000000001</v>
      </c>
    </row>
    <row r="238" ht="15" customHeight="1">
      <c r="A238" t="s" s="99">
        <v>721</v>
      </c>
      <c r="B238" t="s" s="75">
        <v>367</v>
      </c>
      <c r="C238" t="s" s="99">
        <v>416</v>
      </c>
      <c r="D238" s="78">
        <v>197260815</v>
      </c>
      <c r="E238" s="78">
        <v>0</v>
      </c>
      <c r="F238" s="78">
        <v>3664245</v>
      </c>
      <c r="G238" s="78">
        <v>1459730</v>
      </c>
      <c r="H238" s="78">
        <v>12760838</v>
      </c>
      <c r="I238" s="78">
        <v>215145628</v>
      </c>
      <c r="J238" s="79">
        <v>91.6871</v>
      </c>
      <c r="K238" s="79">
        <v>8.312900000000001</v>
      </c>
    </row>
    <row r="239" ht="15" customHeight="1">
      <c r="A239" t="s" s="99">
        <v>609</v>
      </c>
      <c r="B239" t="s" s="75">
        <v>255</v>
      </c>
      <c r="C239" t="s" s="99">
        <v>416</v>
      </c>
      <c r="D239" s="78">
        <v>112016500</v>
      </c>
      <c r="E239" s="78">
        <v>0</v>
      </c>
      <c r="F239" s="78">
        <v>1622370</v>
      </c>
      <c r="G239" s="78">
        <v>595900</v>
      </c>
      <c r="H239" s="78">
        <v>7746964</v>
      </c>
      <c r="I239" s="78">
        <v>121981734</v>
      </c>
      <c r="J239" s="79">
        <v>91.8306</v>
      </c>
      <c r="K239" s="79">
        <v>8.1694</v>
      </c>
    </row>
    <row r="240" ht="15" customHeight="1">
      <c r="A240" t="s" s="99">
        <v>494</v>
      </c>
      <c r="B240" t="s" s="75">
        <v>140</v>
      </c>
      <c r="C240" t="s" s="99">
        <v>416</v>
      </c>
      <c r="D240" s="78">
        <v>4538626817</v>
      </c>
      <c r="E240" s="78">
        <v>0</v>
      </c>
      <c r="F240" s="78">
        <v>220613926</v>
      </c>
      <c r="G240" s="78">
        <v>62913415</v>
      </c>
      <c r="H240" s="78">
        <v>118482844</v>
      </c>
      <c r="I240" s="78">
        <v>4940637002</v>
      </c>
      <c r="J240" s="79">
        <v>91.86320000000001</v>
      </c>
      <c r="K240" s="79">
        <v>8.136799999999999</v>
      </c>
    </row>
    <row r="241" ht="15" customHeight="1">
      <c r="A241" t="s" s="99">
        <v>619</v>
      </c>
      <c r="B241" t="s" s="75">
        <v>265</v>
      </c>
      <c r="C241" t="s" s="99">
        <v>416</v>
      </c>
      <c r="D241" s="78">
        <v>148519165</v>
      </c>
      <c r="E241" s="78">
        <v>0</v>
      </c>
      <c r="F241" s="78">
        <v>1791471</v>
      </c>
      <c r="G241" s="78">
        <v>968900</v>
      </c>
      <c r="H241" s="78">
        <v>10390519</v>
      </c>
      <c r="I241" s="78">
        <v>161670055</v>
      </c>
      <c r="J241" s="79">
        <v>91.8656</v>
      </c>
      <c r="K241" s="79">
        <v>8.134399999999999</v>
      </c>
    </row>
    <row r="242" ht="15" customHeight="1">
      <c r="A242" t="s" s="99">
        <v>474</v>
      </c>
      <c r="B242" t="s" s="75">
        <v>120</v>
      </c>
      <c r="C242" t="s" s="99">
        <v>416</v>
      </c>
      <c r="D242" s="78">
        <v>149232696</v>
      </c>
      <c r="E242" s="78">
        <v>0</v>
      </c>
      <c r="F242" s="78">
        <v>5848912</v>
      </c>
      <c r="G242" s="78">
        <v>2135546</v>
      </c>
      <c r="H242" s="78">
        <v>5101151</v>
      </c>
      <c r="I242" s="78">
        <v>162318305</v>
      </c>
      <c r="J242" s="79">
        <v>91.9383</v>
      </c>
      <c r="K242" s="79">
        <v>8.0617</v>
      </c>
    </row>
    <row r="243" ht="15" customHeight="1">
      <c r="A243" t="s" s="99">
        <v>507</v>
      </c>
      <c r="B243" t="s" s="75">
        <v>153</v>
      </c>
      <c r="C243" t="s" s="99">
        <v>416</v>
      </c>
      <c r="D243" s="78">
        <v>1069904842</v>
      </c>
      <c r="E243" s="78">
        <v>0</v>
      </c>
      <c r="F243" s="78">
        <v>60290537</v>
      </c>
      <c r="G243" s="78">
        <v>16969585</v>
      </c>
      <c r="H243" s="78">
        <v>16509610</v>
      </c>
      <c r="I243" s="78">
        <v>1163674574</v>
      </c>
      <c r="J243" s="79">
        <v>91.9419</v>
      </c>
      <c r="K243" s="79">
        <v>8.0581</v>
      </c>
    </row>
    <row r="244" ht="15" customHeight="1">
      <c r="A244" t="s" s="99">
        <v>749</v>
      </c>
      <c r="B244" t="s" s="75">
        <v>395</v>
      </c>
      <c r="C244" t="s" s="99">
        <v>416</v>
      </c>
      <c r="D244" s="78">
        <v>4117129915</v>
      </c>
      <c r="E244" s="78">
        <v>0</v>
      </c>
      <c r="F244" s="78">
        <v>215235545</v>
      </c>
      <c r="G244" s="78">
        <v>19393210</v>
      </c>
      <c r="H244" s="78">
        <v>123401530</v>
      </c>
      <c r="I244" s="78">
        <v>4475160200</v>
      </c>
      <c r="J244" s="79">
        <v>91.9996</v>
      </c>
      <c r="K244" s="79">
        <v>8.000400000000001</v>
      </c>
    </row>
    <row r="245" ht="15" customHeight="1">
      <c r="A245" t="s" s="99">
        <v>766</v>
      </c>
      <c r="B245" t="s" s="75">
        <v>412</v>
      </c>
      <c r="C245" t="s" s="99">
        <v>416</v>
      </c>
      <c r="D245" s="78">
        <v>8218906621</v>
      </c>
      <c r="E245" s="78">
        <v>0</v>
      </c>
      <c r="F245" s="78">
        <v>447165754</v>
      </c>
      <c r="G245" s="78">
        <v>36536400</v>
      </c>
      <c r="H245" s="78">
        <v>230035500</v>
      </c>
      <c r="I245" s="78">
        <v>8932644275</v>
      </c>
      <c r="J245" s="79">
        <v>92.0098</v>
      </c>
      <c r="K245" s="79">
        <v>7.9902</v>
      </c>
    </row>
    <row r="246" ht="15" customHeight="1">
      <c r="A246" t="s" s="99">
        <v>690</v>
      </c>
      <c r="B246" t="s" s="75">
        <v>336</v>
      </c>
      <c r="C246" t="s" s="99">
        <v>416</v>
      </c>
      <c r="D246" s="78">
        <v>1907433135</v>
      </c>
      <c r="E246" s="78">
        <v>365700</v>
      </c>
      <c r="F246" s="78">
        <v>73007815</v>
      </c>
      <c r="G246" s="78">
        <v>44056775</v>
      </c>
      <c r="H246" s="78">
        <v>48041418</v>
      </c>
      <c r="I246" s="78">
        <v>2072904843</v>
      </c>
      <c r="J246" s="79">
        <v>92.035</v>
      </c>
      <c r="K246" s="79">
        <v>7.965</v>
      </c>
    </row>
    <row r="247" ht="15" customHeight="1">
      <c r="A247" t="s" s="99">
        <v>717</v>
      </c>
      <c r="B247" t="s" s="75">
        <v>363</v>
      </c>
      <c r="C247" t="s" s="99">
        <v>416</v>
      </c>
      <c r="D247" s="78">
        <v>206403202</v>
      </c>
      <c r="E247" s="78">
        <v>0</v>
      </c>
      <c r="F247" s="78">
        <v>995858</v>
      </c>
      <c r="G247" s="78">
        <v>17400</v>
      </c>
      <c r="H247" s="78">
        <v>16737840</v>
      </c>
      <c r="I247" s="78">
        <v>224154300</v>
      </c>
      <c r="J247" s="79">
        <v>92.0809</v>
      </c>
      <c r="K247" s="79">
        <v>7.9191</v>
      </c>
    </row>
    <row r="248" ht="15" customHeight="1">
      <c r="A248" t="s" s="99">
        <v>645</v>
      </c>
      <c r="B248" t="s" s="75">
        <v>291</v>
      </c>
      <c r="C248" t="s" s="99">
        <v>416</v>
      </c>
      <c r="D248" s="78">
        <v>217529540</v>
      </c>
      <c r="E248" s="78">
        <v>0</v>
      </c>
      <c r="F248" s="78">
        <v>2231460</v>
      </c>
      <c r="G248" s="78">
        <v>1019800</v>
      </c>
      <c r="H248" s="78">
        <v>15184000</v>
      </c>
      <c r="I248" s="78">
        <v>235964800</v>
      </c>
      <c r="J248" s="79">
        <v>92.18729999999999</v>
      </c>
      <c r="K248" s="79">
        <v>7.8127</v>
      </c>
    </row>
    <row r="249" ht="15" customHeight="1">
      <c r="A249" t="s" s="99">
        <v>587</v>
      </c>
      <c r="B249" t="s" s="75">
        <v>233</v>
      </c>
      <c r="C249" t="s" s="99">
        <v>416</v>
      </c>
      <c r="D249" s="78">
        <v>7355506020</v>
      </c>
      <c r="E249" s="78">
        <v>2293700</v>
      </c>
      <c r="F249" s="78">
        <v>469285580</v>
      </c>
      <c r="G249" s="78">
        <v>45767200</v>
      </c>
      <c r="H249" s="78">
        <v>106683030</v>
      </c>
      <c r="I249" s="78">
        <v>7979535530</v>
      </c>
      <c r="J249" s="79">
        <v>92.2084</v>
      </c>
      <c r="K249" s="79">
        <v>7.7916</v>
      </c>
    </row>
    <row r="250" ht="15" customHeight="1">
      <c r="A250" t="s" s="99">
        <v>681</v>
      </c>
      <c r="B250" t="s" s="75">
        <v>327</v>
      </c>
      <c r="C250" t="s" s="99">
        <v>416</v>
      </c>
      <c r="D250" s="78">
        <v>4026294132</v>
      </c>
      <c r="E250" s="78">
        <v>0</v>
      </c>
      <c r="F250" s="78">
        <v>157220668</v>
      </c>
      <c r="G250" s="78">
        <v>61219900</v>
      </c>
      <c r="H250" s="78">
        <v>121613600</v>
      </c>
      <c r="I250" s="78">
        <v>4366348300</v>
      </c>
      <c r="J250" s="79">
        <v>92.2119</v>
      </c>
      <c r="K250" s="79">
        <v>7.7881</v>
      </c>
    </row>
    <row r="251" ht="15" customHeight="1">
      <c r="A251" t="s" s="99">
        <v>727</v>
      </c>
      <c r="B251" t="s" s="75">
        <v>373</v>
      </c>
      <c r="C251" t="s" s="99">
        <v>416</v>
      </c>
      <c r="D251" s="78">
        <v>84341780</v>
      </c>
      <c r="E251" s="78">
        <v>0</v>
      </c>
      <c r="F251" s="78">
        <v>1447905</v>
      </c>
      <c r="G251" s="78">
        <v>0</v>
      </c>
      <c r="H251" s="78">
        <v>5668548</v>
      </c>
      <c r="I251" s="78">
        <v>91458233</v>
      </c>
      <c r="J251" s="79">
        <v>92.2189</v>
      </c>
      <c r="K251" s="79">
        <v>7.7811</v>
      </c>
    </row>
    <row r="252" ht="15" customHeight="1">
      <c r="A252" t="s" s="99">
        <v>678</v>
      </c>
      <c r="B252" t="s" s="75">
        <v>324</v>
      </c>
      <c r="C252" t="s" s="99">
        <v>416</v>
      </c>
      <c r="D252" s="78">
        <v>79140665</v>
      </c>
      <c r="E252" s="78">
        <v>0</v>
      </c>
      <c r="F252" s="78">
        <v>782050</v>
      </c>
      <c r="G252" s="78">
        <v>800300</v>
      </c>
      <c r="H252" s="78">
        <v>5082680</v>
      </c>
      <c r="I252" s="78">
        <v>85805695</v>
      </c>
      <c r="J252" s="79">
        <v>92.2324</v>
      </c>
      <c r="K252" s="79">
        <v>7.7676</v>
      </c>
    </row>
    <row r="253" ht="15" customHeight="1">
      <c r="A253" t="s" s="99">
        <v>709</v>
      </c>
      <c r="B253" t="s" s="75">
        <v>355</v>
      </c>
      <c r="C253" t="s" s="99">
        <v>416</v>
      </c>
      <c r="D253" s="78">
        <v>924833366</v>
      </c>
      <c r="E253" s="78">
        <v>0</v>
      </c>
      <c r="F253" s="78">
        <v>46012031</v>
      </c>
      <c r="G253" s="78">
        <v>19648800</v>
      </c>
      <c r="H253" s="78">
        <v>10743072</v>
      </c>
      <c r="I253" s="78">
        <v>1001237269</v>
      </c>
      <c r="J253" s="79">
        <v>92.3691</v>
      </c>
      <c r="K253" s="79">
        <v>7.6309</v>
      </c>
    </row>
    <row r="254" ht="15" customHeight="1">
      <c r="A254" t="s" s="99">
        <v>662</v>
      </c>
      <c r="B254" t="s" s="75">
        <v>308</v>
      </c>
      <c r="C254" t="s" s="99">
        <v>416</v>
      </c>
      <c r="D254" s="78">
        <v>2386294884</v>
      </c>
      <c r="E254" s="78">
        <v>0</v>
      </c>
      <c r="F254" s="78">
        <v>77101315</v>
      </c>
      <c r="G254" s="78">
        <v>18021700</v>
      </c>
      <c r="H254" s="78">
        <v>99719983</v>
      </c>
      <c r="I254" s="78">
        <v>2581137882</v>
      </c>
      <c r="J254" s="79">
        <v>92.4513</v>
      </c>
      <c r="K254" s="79">
        <v>7.5487</v>
      </c>
    </row>
    <row r="255" ht="15" customHeight="1">
      <c r="A255" t="s" s="99">
        <v>703</v>
      </c>
      <c r="B255" t="s" s="75">
        <v>349</v>
      </c>
      <c r="C255" t="s" s="99">
        <v>416</v>
      </c>
      <c r="D255" s="78">
        <v>5708346257</v>
      </c>
      <c r="E255" s="78">
        <v>0</v>
      </c>
      <c r="F255" s="78">
        <v>269234148</v>
      </c>
      <c r="G255" s="78">
        <v>38246300</v>
      </c>
      <c r="H255" s="78">
        <v>155200260</v>
      </c>
      <c r="I255" s="78">
        <v>6171026965</v>
      </c>
      <c r="J255" s="79">
        <v>92.50239999999999</v>
      </c>
      <c r="K255" s="79">
        <v>7.4976</v>
      </c>
    </row>
    <row r="256" ht="15" customHeight="1">
      <c r="A256" t="s" s="99">
        <v>714</v>
      </c>
      <c r="B256" t="s" s="75">
        <v>360</v>
      </c>
      <c r="C256" t="s" s="99">
        <v>416</v>
      </c>
      <c r="D256" s="78">
        <v>1232568525</v>
      </c>
      <c r="E256" s="78">
        <v>0</v>
      </c>
      <c r="F256" s="78">
        <v>37936129</v>
      </c>
      <c r="G256" s="78">
        <v>20544400</v>
      </c>
      <c r="H256" s="78">
        <v>40503210</v>
      </c>
      <c r="I256" s="78">
        <v>1331552264</v>
      </c>
      <c r="J256" s="79">
        <v>92.5663</v>
      </c>
      <c r="K256" s="79">
        <v>7.4337</v>
      </c>
    </row>
    <row r="257" ht="15" customHeight="1">
      <c r="A257" t="s" s="99">
        <v>764</v>
      </c>
      <c r="B257" t="s" s="75">
        <v>410</v>
      </c>
      <c r="C257" t="s" s="99">
        <v>416</v>
      </c>
      <c r="D257" s="78">
        <v>200960461</v>
      </c>
      <c r="E257" s="78">
        <v>0</v>
      </c>
      <c r="F257" s="78">
        <v>5543732</v>
      </c>
      <c r="G257" s="78">
        <v>732840</v>
      </c>
      <c r="H257" s="78">
        <v>9731486</v>
      </c>
      <c r="I257" s="78">
        <v>216968519</v>
      </c>
      <c r="J257" s="79">
        <v>92.6219</v>
      </c>
      <c r="K257" s="79">
        <v>7.3781</v>
      </c>
    </row>
    <row r="258" ht="15" customHeight="1">
      <c r="A258" t="s" s="99">
        <v>482</v>
      </c>
      <c r="B258" t="s" s="75">
        <v>128</v>
      </c>
      <c r="C258" t="s" s="99">
        <v>416</v>
      </c>
      <c r="D258" s="78">
        <v>7489250433</v>
      </c>
      <c r="E258" s="78">
        <v>0</v>
      </c>
      <c r="F258" s="78">
        <v>503892992</v>
      </c>
      <c r="G258" s="78">
        <v>27620404</v>
      </c>
      <c r="H258" s="78">
        <v>64759520</v>
      </c>
      <c r="I258" s="78">
        <v>8085523349</v>
      </c>
      <c r="J258" s="79">
        <v>92.6254</v>
      </c>
      <c r="K258" s="79">
        <v>7.3746</v>
      </c>
    </row>
    <row r="259" ht="15" customHeight="1">
      <c r="A259" t="s" s="99">
        <v>637</v>
      </c>
      <c r="B259" t="s" s="75">
        <v>283</v>
      </c>
      <c r="C259" t="s" s="99">
        <v>416</v>
      </c>
      <c r="D259" s="78">
        <v>272174670</v>
      </c>
      <c r="E259" s="78">
        <v>0</v>
      </c>
      <c r="F259" s="78">
        <v>5852140</v>
      </c>
      <c r="G259" s="78">
        <v>1377300</v>
      </c>
      <c r="H259" s="78">
        <v>14411081</v>
      </c>
      <c r="I259" s="78">
        <v>293815191</v>
      </c>
      <c r="J259" s="79">
        <v>92.63460000000001</v>
      </c>
      <c r="K259" s="79">
        <v>7.3654</v>
      </c>
    </row>
    <row r="260" ht="15" customHeight="1">
      <c r="A260" t="s" s="99">
        <v>577</v>
      </c>
      <c r="B260" t="s" s="75">
        <v>223</v>
      </c>
      <c r="C260" t="s" s="99">
        <v>416</v>
      </c>
      <c r="D260" s="78">
        <v>1957462820</v>
      </c>
      <c r="E260" s="78">
        <v>0</v>
      </c>
      <c r="F260" s="78">
        <v>74992410</v>
      </c>
      <c r="G260" s="78">
        <v>23827000</v>
      </c>
      <c r="H260" s="78">
        <v>55152710</v>
      </c>
      <c r="I260" s="78">
        <v>2111434940</v>
      </c>
      <c r="J260" s="79">
        <v>92.7077</v>
      </c>
      <c r="K260" s="79">
        <v>7.2923</v>
      </c>
    </row>
    <row r="261" ht="15" customHeight="1">
      <c r="A261" t="s" s="99">
        <v>511</v>
      </c>
      <c r="B261" t="s" s="75">
        <v>157</v>
      </c>
      <c r="C261" t="s" s="99">
        <v>416</v>
      </c>
      <c r="D261" s="78">
        <v>15985752782</v>
      </c>
      <c r="E261" s="78">
        <v>4047900</v>
      </c>
      <c r="F261" s="78">
        <v>787964126</v>
      </c>
      <c r="G261" s="78">
        <v>107516400</v>
      </c>
      <c r="H261" s="78">
        <v>338255500</v>
      </c>
      <c r="I261" s="78">
        <v>17223536708</v>
      </c>
      <c r="J261" s="79">
        <v>92.8369</v>
      </c>
      <c r="K261" s="79">
        <v>7.1631</v>
      </c>
    </row>
    <row r="262" ht="15" customHeight="1">
      <c r="A262" t="s" s="99">
        <v>460</v>
      </c>
      <c r="B262" t="s" s="75">
        <v>106</v>
      </c>
      <c r="C262" t="s" s="99">
        <v>416</v>
      </c>
      <c r="D262" s="78">
        <v>353339244</v>
      </c>
      <c r="E262" s="78">
        <v>0</v>
      </c>
      <c r="F262" s="78">
        <v>11598677</v>
      </c>
      <c r="G262" s="78">
        <v>3739900</v>
      </c>
      <c r="H262" s="78">
        <v>11621285</v>
      </c>
      <c r="I262" s="78">
        <v>380299106</v>
      </c>
      <c r="J262" s="79">
        <v>92.9109</v>
      </c>
      <c r="K262" s="79">
        <v>7.0891</v>
      </c>
    </row>
    <row r="263" ht="15" customHeight="1">
      <c r="A263" t="s" s="99">
        <v>538</v>
      </c>
      <c r="B263" t="s" s="75">
        <v>184</v>
      </c>
      <c r="C263" t="s" s="99">
        <v>416</v>
      </c>
      <c r="D263" s="78">
        <v>1700190917</v>
      </c>
      <c r="E263" s="78">
        <v>0</v>
      </c>
      <c r="F263" s="78">
        <v>73270433</v>
      </c>
      <c r="G263" s="78">
        <v>23987800</v>
      </c>
      <c r="H263" s="78">
        <v>32395780</v>
      </c>
      <c r="I263" s="78">
        <v>1829844930</v>
      </c>
      <c r="J263" s="79">
        <v>92.9145</v>
      </c>
      <c r="K263" s="79">
        <v>7.0855</v>
      </c>
    </row>
    <row r="264" ht="15" customHeight="1">
      <c r="A264" t="s" s="99">
        <v>603</v>
      </c>
      <c r="B264" t="s" s="75">
        <v>249</v>
      </c>
      <c r="C264" t="s" s="99">
        <v>416</v>
      </c>
      <c r="D264" s="78">
        <v>376175790</v>
      </c>
      <c r="E264" s="78">
        <v>0</v>
      </c>
      <c r="F264" s="78">
        <v>5755420</v>
      </c>
      <c r="G264" s="78">
        <v>2190500</v>
      </c>
      <c r="H264" s="78">
        <v>20471792</v>
      </c>
      <c r="I264" s="78">
        <v>404593502</v>
      </c>
      <c r="J264" s="79">
        <v>92.97620000000001</v>
      </c>
      <c r="K264" s="79">
        <v>7.0238</v>
      </c>
    </row>
    <row r="265" ht="15" customHeight="1">
      <c r="A265" t="s" s="99">
        <v>706</v>
      </c>
      <c r="B265" t="s" s="75">
        <v>352</v>
      </c>
      <c r="C265" t="s" s="99">
        <v>416</v>
      </c>
      <c r="D265" s="78">
        <v>4013446301</v>
      </c>
      <c r="E265" s="78">
        <v>0</v>
      </c>
      <c r="F265" s="78">
        <v>211258862</v>
      </c>
      <c r="G265" s="78">
        <v>22414700</v>
      </c>
      <c r="H265" s="78">
        <v>64728320</v>
      </c>
      <c r="I265" s="78">
        <v>4311848183</v>
      </c>
      <c r="J265" s="79">
        <v>93.0795</v>
      </c>
      <c r="K265" s="79">
        <v>6.9205</v>
      </c>
    </row>
    <row r="266" ht="15" customHeight="1">
      <c r="A266" t="s" s="99">
        <v>523</v>
      </c>
      <c r="B266" t="s" s="75">
        <v>169</v>
      </c>
      <c r="C266" t="s" s="99">
        <v>416</v>
      </c>
      <c r="D266" s="78">
        <v>183043995</v>
      </c>
      <c r="E266" s="78">
        <v>0</v>
      </c>
      <c r="F266" s="78">
        <v>4304614</v>
      </c>
      <c r="G266" s="78">
        <v>3794940</v>
      </c>
      <c r="H266" s="78">
        <v>5492345</v>
      </c>
      <c r="I266" s="78">
        <v>196635894</v>
      </c>
      <c r="J266" s="79">
        <v>93.0878</v>
      </c>
      <c r="K266" s="79">
        <v>6.9122</v>
      </c>
    </row>
    <row r="267" ht="15" customHeight="1">
      <c r="A267" t="s" s="99">
        <v>439</v>
      </c>
      <c r="B267" t="s" s="75">
        <v>85</v>
      </c>
      <c r="C267" t="s" s="99">
        <v>416</v>
      </c>
      <c r="D267" s="78">
        <v>1838979018</v>
      </c>
      <c r="E267" s="78">
        <v>0</v>
      </c>
      <c r="F267" s="78">
        <v>72232689</v>
      </c>
      <c r="G267" s="78">
        <v>12853790</v>
      </c>
      <c r="H267" s="78">
        <v>51212631</v>
      </c>
      <c r="I267" s="78">
        <v>1975278128</v>
      </c>
      <c r="J267" s="79">
        <v>93.0998</v>
      </c>
      <c r="K267" s="79">
        <v>6.9002</v>
      </c>
    </row>
    <row r="268" ht="15" customHeight="1">
      <c r="A268" t="s" s="99">
        <v>504</v>
      </c>
      <c r="B268" t="s" s="75">
        <v>150</v>
      </c>
      <c r="C268" t="s" s="99">
        <v>416</v>
      </c>
      <c r="D268" s="78">
        <v>11800249143</v>
      </c>
      <c r="E268" s="78">
        <v>0</v>
      </c>
      <c r="F268" s="78">
        <v>605993921</v>
      </c>
      <c r="G268" s="78">
        <v>8141200</v>
      </c>
      <c r="H268" s="78">
        <v>260424039</v>
      </c>
      <c r="I268" s="78">
        <v>12674808303</v>
      </c>
      <c r="J268" s="79">
        <v>93.09999999999999</v>
      </c>
      <c r="K268" s="79">
        <v>6.9</v>
      </c>
    </row>
    <row r="269" ht="15" customHeight="1">
      <c r="A269" t="s" s="99">
        <v>623</v>
      </c>
      <c r="B269" t="s" s="75">
        <v>269</v>
      </c>
      <c r="C269" t="s" s="99">
        <v>416</v>
      </c>
      <c r="D269" s="78">
        <v>2202357021</v>
      </c>
      <c r="E269" s="78">
        <v>851000</v>
      </c>
      <c r="F269" s="78">
        <v>87275457</v>
      </c>
      <c r="G269" s="78">
        <v>22637800</v>
      </c>
      <c r="H269" s="78">
        <v>53139510</v>
      </c>
      <c r="I269" s="78">
        <v>2366260788</v>
      </c>
      <c r="J269" s="79">
        <v>93.1093</v>
      </c>
      <c r="K269" s="79">
        <v>6.8907</v>
      </c>
    </row>
    <row r="270" ht="15" customHeight="1">
      <c r="A270" t="s" s="99">
        <v>612</v>
      </c>
      <c r="B270" t="s" s="75">
        <v>258</v>
      </c>
      <c r="C270" t="s" s="99">
        <v>416</v>
      </c>
      <c r="D270" s="78">
        <v>29157634427</v>
      </c>
      <c r="E270" s="78">
        <v>2638600</v>
      </c>
      <c r="F270" s="78">
        <v>1618562754</v>
      </c>
      <c r="G270" s="78">
        <v>70785205</v>
      </c>
      <c r="H270" s="78">
        <v>456562917</v>
      </c>
      <c r="I270" s="78">
        <v>31306183903</v>
      </c>
      <c r="J270" s="79">
        <v>93.1454</v>
      </c>
      <c r="K270" s="79">
        <v>6.8546</v>
      </c>
    </row>
    <row r="271" ht="15" customHeight="1">
      <c r="A271" t="s" s="99">
        <v>541</v>
      </c>
      <c r="B271" t="s" s="75">
        <v>187</v>
      </c>
      <c r="C271" t="s" s="99">
        <v>416</v>
      </c>
      <c r="D271" s="78">
        <v>7715282571</v>
      </c>
      <c r="E271" s="78">
        <v>0</v>
      </c>
      <c r="F271" s="78">
        <v>351624369</v>
      </c>
      <c r="G271" s="78">
        <v>33614000</v>
      </c>
      <c r="H271" s="78">
        <v>180844760</v>
      </c>
      <c r="I271" s="78">
        <v>8281365700</v>
      </c>
      <c r="J271" s="79">
        <v>93.1644</v>
      </c>
      <c r="K271" s="79">
        <v>6.8356</v>
      </c>
    </row>
    <row r="272" ht="15" customHeight="1">
      <c r="A272" t="s" s="99">
        <v>586</v>
      </c>
      <c r="B272" t="s" s="75">
        <v>232</v>
      </c>
      <c r="C272" t="s" s="99">
        <v>416</v>
      </c>
      <c r="D272" s="78">
        <v>6464562794</v>
      </c>
      <c r="E272" s="78">
        <v>0</v>
      </c>
      <c r="F272" s="78">
        <v>296217613</v>
      </c>
      <c r="G272" s="78">
        <v>64696400</v>
      </c>
      <c r="H272" s="78">
        <v>113110100</v>
      </c>
      <c r="I272" s="78">
        <v>6938586907</v>
      </c>
      <c r="J272" s="79">
        <v>93.1683</v>
      </c>
      <c r="K272" s="79">
        <v>6.8317</v>
      </c>
    </row>
    <row r="273" ht="15" customHeight="1">
      <c r="A273" t="s" s="99">
        <v>495</v>
      </c>
      <c r="B273" t="s" s="75">
        <v>141</v>
      </c>
      <c r="C273" t="s" s="99">
        <v>416</v>
      </c>
      <c r="D273" s="78">
        <v>1350497432</v>
      </c>
      <c r="E273" s="78">
        <v>0</v>
      </c>
      <c r="F273" s="78">
        <v>36420718</v>
      </c>
      <c r="G273" s="78">
        <v>29428500</v>
      </c>
      <c r="H273" s="78">
        <v>33003339</v>
      </c>
      <c r="I273" s="78">
        <v>1449349989</v>
      </c>
      <c r="J273" s="79">
        <v>93.1795</v>
      </c>
      <c r="K273" s="79">
        <v>6.8205</v>
      </c>
    </row>
    <row r="274" ht="15" customHeight="1">
      <c r="A274" t="s" s="99">
        <v>713</v>
      </c>
      <c r="B274" t="s" s="75">
        <v>359</v>
      </c>
      <c r="C274" t="s" s="99">
        <v>416</v>
      </c>
      <c r="D274" s="78">
        <v>1679991740</v>
      </c>
      <c r="E274" s="78">
        <v>0</v>
      </c>
      <c r="F274" s="78">
        <v>74504356</v>
      </c>
      <c r="G274" s="78">
        <v>21983092</v>
      </c>
      <c r="H274" s="78">
        <v>25869000</v>
      </c>
      <c r="I274" s="78">
        <v>1802348188</v>
      </c>
      <c r="J274" s="79">
        <v>93.21129999999999</v>
      </c>
      <c r="K274" s="79">
        <v>6.7887</v>
      </c>
    </row>
    <row r="275" ht="15" customHeight="1">
      <c r="A275" t="s" s="99">
        <v>639</v>
      </c>
      <c r="B275" t="s" s="75">
        <v>285</v>
      </c>
      <c r="C275" t="s" s="99">
        <v>416</v>
      </c>
      <c r="D275" s="78">
        <v>5411625319</v>
      </c>
      <c r="E275" s="78">
        <v>0</v>
      </c>
      <c r="F275" s="78">
        <v>304513891</v>
      </c>
      <c r="G275" s="78">
        <v>9795900</v>
      </c>
      <c r="H275" s="78">
        <v>71577830</v>
      </c>
      <c r="I275" s="78">
        <v>5797512940</v>
      </c>
      <c r="J275" s="79">
        <v>93.3439</v>
      </c>
      <c r="K275" s="79">
        <v>6.6561</v>
      </c>
    </row>
    <row r="276" ht="15" customHeight="1">
      <c r="A276" t="s" s="99">
        <v>661</v>
      </c>
      <c r="B276" t="s" s="75">
        <v>307</v>
      </c>
      <c r="C276" t="s" s="99">
        <v>416</v>
      </c>
      <c r="D276" s="78">
        <v>6325779514</v>
      </c>
      <c r="E276" s="78">
        <v>0</v>
      </c>
      <c r="F276" s="78">
        <v>375200728</v>
      </c>
      <c r="G276" s="78">
        <v>12393200</v>
      </c>
      <c r="H276" s="78">
        <v>61292840</v>
      </c>
      <c r="I276" s="78">
        <v>6774666282</v>
      </c>
      <c r="J276" s="79">
        <v>93.374</v>
      </c>
      <c r="K276" s="79">
        <v>6.626</v>
      </c>
    </row>
    <row r="277" ht="15" customHeight="1">
      <c r="A277" t="s" s="99">
        <v>480</v>
      </c>
      <c r="B277" t="s" s="75">
        <v>126</v>
      </c>
      <c r="C277" t="s" s="99">
        <v>416</v>
      </c>
      <c r="D277" s="78">
        <v>3496283985</v>
      </c>
      <c r="E277" s="78">
        <v>0</v>
      </c>
      <c r="F277" s="78">
        <v>200825113</v>
      </c>
      <c r="G277" s="78">
        <v>1711400</v>
      </c>
      <c r="H277" s="78">
        <v>37273220</v>
      </c>
      <c r="I277" s="78">
        <v>3736093718</v>
      </c>
      <c r="J277" s="79">
        <v>93.5813</v>
      </c>
      <c r="K277" s="79">
        <v>6.4187</v>
      </c>
    </row>
    <row r="278" ht="15" customHeight="1">
      <c r="A278" t="s" s="99">
        <v>741</v>
      </c>
      <c r="B278" t="s" s="75">
        <v>387</v>
      </c>
      <c r="C278" t="s" s="99">
        <v>416</v>
      </c>
      <c r="D278" s="78">
        <v>498639456</v>
      </c>
      <c r="E278" s="78">
        <v>0</v>
      </c>
      <c r="F278" s="78">
        <v>16057263</v>
      </c>
      <c r="G278" s="78">
        <v>2700900</v>
      </c>
      <c r="H278" s="78">
        <v>15171990</v>
      </c>
      <c r="I278" s="78">
        <v>532569609</v>
      </c>
      <c r="J278" s="79">
        <v>93.629</v>
      </c>
      <c r="K278" s="79">
        <v>6.371</v>
      </c>
    </row>
    <row r="279" ht="15" customHeight="1">
      <c r="A279" t="s" s="99">
        <v>691</v>
      </c>
      <c r="B279" t="s" s="75">
        <v>337</v>
      </c>
      <c r="C279" t="s" s="99">
        <v>416</v>
      </c>
      <c r="D279" s="78">
        <v>921581006</v>
      </c>
      <c r="E279" s="78">
        <v>0</v>
      </c>
      <c r="F279" s="78">
        <v>33439594</v>
      </c>
      <c r="G279" s="78">
        <v>7600000</v>
      </c>
      <c r="H279" s="78">
        <v>21312726</v>
      </c>
      <c r="I279" s="78">
        <v>983933326</v>
      </c>
      <c r="J279" s="79">
        <v>93.663</v>
      </c>
      <c r="K279" s="79">
        <v>6.337</v>
      </c>
    </row>
    <row r="280" ht="15" customHeight="1">
      <c r="A280" t="s" s="99">
        <v>701</v>
      </c>
      <c r="B280" t="s" s="75">
        <v>347</v>
      </c>
      <c r="C280" t="s" s="99">
        <v>416</v>
      </c>
      <c r="D280" s="78">
        <v>1609935175</v>
      </c>
      <c r="E280" s="78">
        <v>0</v>
      </c>
      <c r="F280" s="78">
        <v>57407537</v>
      </c>
      <c r="G280" s="78">
        <v>29395250</v>
      </c>
      <c r="H280" s="78">
        <v>22014987</v>
      </c>
      <c r="I280" s="78">
        <v>1718752949</v>
      </c>
      <c r="J280" s="79">
        <v>93.6688</v>
      </c>
      <c r="K280" s="79">
        <v>6.3312</v>
      </c>
    </row>
    <row r="281" ht="15" customHeight="1">
      <c r="A281" t="s" s="99">
        <v>496</v>
      </c>
      <c r="B281" t="s" s="75">
        <v>142</v>
      </c>
      <c r="C281" t="s" s="99">
        <v>416</v>
      </c>
      <c r="D281" s="78">
        <v>705783270</v>
      </c>
      <c r="E281" s="78">
        <v>0</v>
      </c>
      <c r="F281" s="78">
        <v>5213633</v>
      </c>
      <c r="G281" s="78">
        <v>3956700</v>
      </c>
      <c r="H281" s="78">
        <v>38243793</v>
      </c>
      <c r="I281" s="78">
        <v>753197396</v>
      </c>
      <c r="J281" s="79">
        <v>93.705</v>
      </c>
      <c r="K281" s="79">
        <v>6.295</v>
      </c>
    </row>
    <row r="282" ht="15" customHeight="1">
      <c r="A282" t="s" s="99">
        <v>531</v>
      </c>
      <c r="B282" t="s" s="75">
        <v>177</v>
      </c>
      <c r="C282" t="s" s="99">
        <v>416</v>
      </c>
      <c r="D282" s="78">
        <v>1304227905</v>
      </c>
      <c r="E282" s="78">
        <v>0</v>
      </c>
      <c r="F282" s="78">
        <v>35018377</v>
      </c>
      <c r="G282" s="78">
        <v>28953300</v>
      </c>
      <c r="H282" s="78">
        <v>23625680</v>
      </c>
      <c r="I282" s="78">
        <v>1391825262</v>
      </c>
      <c r="J282" s="79">
        <v>93.7063</v>
      </c>
      <c r="K282" s="79">
        <v>6.2937</v>
      </c>
    </row>
    <row r="283" ht="15" customHeight="1">
      <c r="A283" t="s" s="99">
        <v>574</v>
      </c>
      <c r="B283" t="s" s="75">
        <v>220</v>
      </c>
      <c r="C283" t="s" s="99">
        <v>416</v>
      </c>
      <c r="D283" s="78">
        <v>2463668000</v>
      </c>
      <c r="E283" s="78">
        <v>0</v>
      </c>
      <c r="F283" s="78">
        <v>85810800</v>
      </c>
      <c r="G283" s="78">
        <v>4130900</v>
      </c>
      <c r="H283" s="78">
        <v>75426155</v>
      </c>
      <c r="I283" s="78">
        <v>2629035855</v>
      </c>
      <c r="J283" s="79">
        <v>93.7099</v>
      </c>
      <c r="K283" s="79">
        <v>6.2901</v>
      </c>
    </row>
    <row r="284" ht="15" customHeight="1">
      <c r="A284" t="s" s="99">
        <v>640</v>
      </c>
      <c r="B284" t="s" s="75">
        <v>286</v>
      </c>
      <c r="C284" t="s" s="99">
        <v>416</v>
      </c>
      <c r="D284" s="78">
        <v>753892695</v>
      </c>
      <c r="E284" s="78">
        <v>0</v>
      </c>
      <c r="F284" s="78">
        <v>16021505</v>
      </c>
      <c r="G284" s="78">
        <v>3508300</v>
      </c>
      <c r="H284" s="78">
        <v>30980698</v>
      </c>
      <c r="I284" s="78">
        <v>804403198</v>
      </c>
      <c r="J284" s="79">
        <v>93.72069999999999</v>
      </c>
      <c r="K284" s="79">
        <v>6.2793</v>
      </c>
    </row>
    <row r="285" ht="15" customHeight="1">
      <c r="A285" t="s" s="99">
        <v>584</v>
      </c>
      <c r="B285" t="s" s="75">
        <v>230</v>
      </c>
      <c r="C285" t="s" s="99">
        <v>416</v>
      </c>
      <c r="D285" s="78">
        <v>2175466374</v>
      </c>
      <c r="E285" s="78">
        <v>0</v>
      </c>
      <c r="F285" s="78">
        <v>85551857</v>
      </c>
      <c r="G285" s="78">
        <v>17308000</v>
      </c>
      <c r="H285" s="78">
        <v>42676012</v>
      </c>
      <c r="I285" s="78">
        <v>2321002243</v>
      </c>
      <c r="J285" s="79">
        <v>93.7296</v>
      </c>
      <c r="K285" s="79">
        <v>6.2704</v>
      </c>
    </row>
    <row r="286" ht="15" customHeight="1">
      <c r="A286" t="s" s="99">
        <v>761</v>
      </c>
      <c r="B286" t="s" s="75">
        <v>407</v>
      </c>
      <c r="C286" t="s" s="99">
        <v>416</v>
      </c>
      <c r="D286" s="78">
        <v>3218397906</v>
      </c>
      <c r="E286" s="78">
        <v>102600</v>
      </c>
      <c r="F286" s="78">
        <v>159216299</v>
      </c>
      <c r="G286" s="78">
        <v>5475300</v>
      </c>
      <c r="H286" s="78">
        <v>48292770</v>
      </c>
      <c r="I286" s="78">
        <v>3431484875</v>
      </c>
      <c r="J286" s="79">
        <v>93.7932</v>
      </c>
      <c r="K286" s="79">
        <v>6.2068</v>
      </c>
    </row>
    <row r="287" ht="15" customHeight="1">
      <c r="A287" t="s" s="99">
        <v>492</v>
      </c>
      <c r="B287" t="s" s="75">
        <v>138</v>
      </c>
      <c r="C287" t="s" s="99">
        <v>416</v>
      </c>
      <c r="D287" s="78">
        <v>1341480398</v>
      </c>
      <c r="E287" s="78">
        <v>0</v>
      </c>
      <c r="F287" s="78">
        <v>28100105</v>
      </c>
      <c r="G287" s="78">
        <v>24542500</v>
      </c>
      <c r="H287" s="78">
        <v>35849884</v>
      </c>
      <c r="I287" s="78">
        <v>1429972887</v>
      </c>
      <c r="J287" s="79">
        <v>93.8116</v>
      </c>
      <c r="K287" s="79">
        <v>6.1884</v>
      </c>
    </row>
    <row r="288" ht="15" customHeight="1">
      <c r="A288" t="s" s="99">
        <v>581</v>
      </c>
      <c r="B288" t="s" s="75">
        <v>227</v>
      </c>
      <c r="C288" t="s" s="99">
        <v>416</v>
      </c>
      <c r="D288" s="78">
        <v>2786005895</v>
      </c>
      <c r="E288" s="78">
        <v>0</v>
      </c>
      <c r="F288" s="78">
        <v>107346232</v>
      </c>
      <c r="G288" s="78">
        <v>5698400</v>
      </c>
      <c r="H288" s="78">
        <v>70526360</v>
      </c>
      <c r="I288" s="78">
        <v>2969576887</v>
      </c>
      <c r="J288" s="79">
        <v>93.81829999999999</v>
      </c>
      <c r="K288" s="79">
        <v>6.1817</v>
      </c>
    </row>
    <row r="289" ht="15" customHeight="1">
      <c r="A289" t="s" s="99">
        <v>588</v>
      </c>
      <c r="B289" t="s" s="75">
        <v>234</v>
      </c>
      <c r="C289" t="s" s="99">
        <v>416</v>
      </c>
      <c r="D289" s="78">
        <v>2247528755</v>
      </c>
      <c r="E289" s="78">
        <v>0</v>
      </c>
      <c r="F289" s="78">
        <v>65489524</v>
      </c>
      <c r="G289" s="78">
        <v>19675128</v>
      </c>
      <c r="H289" s="78">
        <v>60018935</v>
      </c>
      <c r="I289" s="78">
        <v>2392712342</v>
      </c>
      <c r="J289" s="79">
        <v>93.9323</v>
      </c>
      <c r="K289" s="79">
        <v>6.0677</v>
      </c>
    </row>
    <row r="290" ht="15" customHeight="1">
      <c r="A290" t="s" s="99">
        <v>670</v>
      </c>
      <c r="B290" t="s" s="75">
        <v>316</v>
      </c>
      <c r="C290" t="s" s="99">
        <v>416</v>
      </c>
      <c r="D290" s="78">
        <v>195817875</v>
      </c>
      <c r="E290" s="78">
        <v>0</v>
      </c>
      <c r="F290" s="78">
        <v>2397634</v>
      </c>
      <c r="G290" s="78">
        <v>154792</v>
      </c>
      <c r="H290" s="78">
        <v>9924032</v>
      </c>
      <c r="I290" s="78">
        <v>208294333</v>
      </c>
      <c r="J290" s="79">
        <v>94.0102</v>
      </c>
      <c r="K290" s="79">
        <v>5.9898</v>
      </c>
    </row>
    <row r="291" ht="15" customHeight="1">
      <c r="A291" t="s" s="99">
        <v>664</v>
      </c>
      <c r="B291" t="s" s="75">
        <v>310</v>
      </c>
      <c r="C291" t="s" s="99">
        <v>416</v>
      </c>
      <c r="D291" s="78">
        <v>526168621</v>
      </c>
      <c r="E291" s="78">
        <v>0</v>
      </c>
      <c r="F291" s="78">
        <v>6511379</v>
      </c>
      <c r="G291" s="78">
        <v>1612900</v>
      </c>
      <c r="H291" s="78">
        <v>25299887</v>
      </c>
      <c r="I291" s="78">
        <v>559592787</v>
      </c>
      <c r="J291" s="79">
        <v>94.0271</v>
      </c>
      <c r="K291" s="79">
        <v>5.9729</v>
      </c>
    </row>
    <row r="292" ht="15" customHeight="1">
      <c r="A292" t="s" s="99">
        <v>555</v>
      </c>
      <c r="B292" t="s" s="75">
        <v>201</v>
      </c>
      <c r="C292" t="s" s="99">
        <v>416</v>
      </c>
      <c r="D292" s="78">
        <v>581275887</v>
      </c>
      <c r="E292" s="78">
        <v>0</v>
      </c>
      <c r="F292" s="78">
        <v>13373933</v>
      </c>
      <c r="G292" s="78">
        <v>5043200</v>
      </c>
      <c r="H292" s="78">
        <v>18418860</v>
      </c>
      <c r="I292" s="78">
        <v>618111880</v>
      </c>
      <c r="J292" s="79">
        <v>94.0406</v>
      </c>
      <c r="K292" s="79">
        <v>5.9594</v>
      </c>
    </row>
    <row r="293" ht="15" customHeight="1">
      <c r="A293" t="s" s="99">
        <v>427</v>
      </c>
      <c r="B293" t="s" s="75">
        <v>73</v>
      </c>
      <c r="C293" t="s" s="99">
        <v>416</v>
      </c>
      <c r="D293" s="78">
        <v>419964902</v>
      </c>
      <c r="E293" s="78">
        <v>0</v>
      </c>
      <c r="F293" s="78">
        <v>10618999</v>
      </c>
      <c r="G293" s="78">
        <v>1374700</v>
      </c>
      <c r="H293" s="78">
        <v>14600463</v>
      </c>
      <c r="I293" s="78">
        <v>446559064</v>
      </c>
      <c r="J293" s="79">
        <v>94.0446</v>
      </c>
      <c r="K293" s="79">
        <v>5.9554</v>
      </c>
    </row>
    <row r="294" ht="15" customHeight="1">
      <c r="A294" t="s" s="99">
        <v>558</v>
      </c>
      <c r="B294" t="s" s="75">
        <v>204</v>
      </c>
      <c r="C294" t="s" s="99">
        <v>416</v>
      </c>
      <c r="D294" s="78">
        <v>244336128</v>
      </c>
      <c r="E294" s="78">
        <v>0</v>
      </c>
      <c r="F294" s="78">
        <v>5720114</v>
      </c>
      <c r="G294" s="78">
        <v>1375700</v>
      </c>
      <c r="H294" s="78">
        <v>7888623</v>
      </c>
      <c r="I294" s="78">
        <v>259320565</v>
      </c>
      <c r="J294" s="79">
        <v>94.2217</v>
      </c>
      <c r="K294" s="79">
        <v>5.7783</v>
      </c>
    </row>
    <row r="295" ht="15" customHeight="1">
      <c r="A295" t="s" s="99">
        <v>490</v>
      </c>
      <c r="B295" t="s" s="75">
        <v>136</v>
      </c>
      <c r="C295" t="s" s="99">
        <v>416</v>
      </c>
      <c r="D295" s="78">
        <v>10263628226</v>
      </c>
      <c r="E295" s="78">
        <v>717950</v>
      </c>
      <c r="F295" s="78">
        <v>429097854</v>
      </c>
      <c r="G295" s="78">
        <v>46530800</v>
      </c>
      <c r="H295" s="78">
        <v>149744320</v>
      </c>
      <c r="I295" s="78">
        <v>10889719150</v>
      </c>
      <c r="J295" s="79">
        <v>94.2572</v>
      </c>
      <c r="K295" s="79">
        <v>5.7428</v>
      </c>
    </row>
    <row r="296" ht="15" customHeight="1">
      <c r="A296" t="s" s="99">
        <v>746</v>
      </c>
      <c r="B296" t="s" s="75">
        <v>392</v>
      </c>
      <c r="C296" t="s" s="99">
        <v>416</v>
      </c>
      <c r="D296" s="78">
        <v>247569057</v>
      </c>
      <c r="E296" s="78">
        <v>0</v>
      </c>
      <c r="F296" s="78">
        <v>6907863</v>
      </c>
      <c r="G296" s="78">
        <v>1352233</v>
      </c>
      <c r="H296" s="78">
        <v>6697954</v>
      </c>
      <c r="I296" s="78">
        <v>262527107</v>
      </c>
      <c r="J296" s="79">
        <v>94.3023</v>
      </c>
      <c r="K296" s="79">
        <v>5.6977</v>
      </c>
    </row>
    <row r="297" ht="15" customHeight="1">
      <c r="A297" t="s" s="99">
        <v>728</v>
      </c>
      <c r="B297" t="s" s="75">
        <v>374</v>
      </c>
      <c r="C297" t="s" s="99">
        <v>416</v>
      </c>
      <c r="D297" s="78">
        <v>98173131</v>
      </c>
      <c r="E297" s="78">
        <v>0</v>
      </c>
      <c r="F297" s="78">
        <v>2798539</v>
      </c>
      <c r="G297" s="78">
        <v>286100</v>
      </c>
      <c r="H297" s="78">
        <v>2838997</v>
      </c>
      <c r="I297" s="78">
        <v>104096767</v>
      </c>
      <c r="J297" s="79">
        <v>94.3095</v>
      </c>
      <c r="K297" s="79">
        <v>5.6905</v>
      </c>
    </row>
    <row r="298" ht="15" customHeight="1">
      <c r="A298" t="s" s="99">
        <v>470</v>
      </c>
      <c r="B298" t="s" s="75">
        <v>116</v>
      </c>
      <c r="C298" t="s" s="99">
        <v>416</v>
      </c>
      <c r="D298" s="78">
        <v>9357421975</v>
      </c>
      <c r="E298" s="78">
        <v>0</v>
      </c>
      <c r="F298" s="78">
        <v>433268290</v>
      </c>
      <c r="G298" s="78">
        <v>27788775</v>
      </c>
      <c r="H298" s="78">
        <v>99132850</v>
      </c>
      <c r="I298" s="78">
        <v>9917611890</v>
      </c>
      <c r="J298" s="79">
        <v>94.3516</v>
      </c>
      <c r="K298" s="79">
        <v>5.6484</v>
      </c>
    </row>
    <row r="299" ht="15" customHeight="1">
      <c r="A299" t="s" s="99">
        <v>530</v>
      </c>
      <c r="B299" t="s" s="75">
        <v>176</v>
      </c>
      <c r="C299" t="s" s="99">
        <v>416</v>
      </c>
      <c r="D299" s="78">
        <v>2362484038</v>
      </c>
      <c r="E299" s="78">
        <v>0</v>
      </c>
      <c r="F299" s="78">
        <v>98441690</v>
      </c>
      <c r="G299" s="78">
        <v>17281600</v>
      </c>
      <c r="H299" s="78">
        <v>25676800</v>
      </c>
      <c r="I299" s="78">
        <v>2503884128</v>
      </c>
      <c r="J299" s="79">
        <v>94.3528</v>
      </c>
      <c r="K299" s="79">
        <v>5.6472</v>
      </c>
    </row>
    <row r="300" ht="15" customHeight="1">
      <c r="A300" t="s" s="99">
        <v>647</v>
      </c>
      <c r="B300" t="s" s="75">
        <v>293</v>
      </c>
      <c r="C300" t="s" s="99">
        <v>416</v>
      </c>
      <c r="D300" s="78">
        <v>1686532945</v>
      </c>
      <c r="E300" s="78">
        <v>0</v>
      </c>
      <c r="F300" s="78">
        <v>35078159</v>
      </c>
      <c r="G300" s="78">
        <v>33680800</v>
      </c>
      <c r="H300" s="78">
        <v>30562554</v>
      </c>
      <c r="I300" s="78">
        <v>1785854458</v>
      </c>
      <c r="J300" s="79">
        <v>94.4384</v>
      </c>
      <c r="K300" s="79">
        <v>5.5616</v>
      </c>
    </row>
    <row r="301" ht="15" customHeight="1">
      <c r="A301" t="s" s="99">
        <v>425</v>
      </c>
      <c r="B301" t="s" s="75">
        <v>71</v>
      </c>
      <c r="C301" t="s" s="99">
        <v>416</v>
      </c>
      <c r="D301" s="78">
        <v>12578665911</v>
      </c>
      <c r="E301" s="78">
        <v>0</v>
      </c>
      <c r="F301" s="78">
        <v>511501086</v>
      </c>
      <c r="G301" s="78">
        <v>25403300</v>
      </c>
      <c r="H301" s="78">
        <v>191285110</v>
      </c>
      <c r="I301" s="78">
        <v>13306855407</v>
      </c>
      <c r="J301" s="79">
        <v>94.5277</v>
      </c>
      <c r="K301" s="79">
        <v>5.4723</v>
      </c>
    </row>
    <row r="302" ht="15" customHeight="1">
      <c r="A302" t="s" s="99">
        <v>636</v>
      </c>
      <c r="B302" t="s" s="75">
        <v>282</v>
      </c>
      <c r="C302" t="s" s="99">
        <v>416</v>
      </c>
      <c r="D302" s="78">
        <v>5255002886</v>
      </c>
      <c r="E302" s="78">
        <v>0</v>
      </c>
      <c r="F302" s="78">
        <v>242355889</v>
      </c>
      <c r="G302" s="78">
        <v>7180055</v>
      </c>
      <c r="H302" s="78">
        <v>50548740</v>
      </c>
      <c r="I302" s="78">
        <v>5555087570</v>
      </c>
      <c r="J302" s="79">
        <v>94.598</v>
      </c>
      <c r="K302" s="79">
        <v>5.402</v>
      </c>
    </row>
    <row r="303" ht="15" customHeight="1">
      <c r="A303" t="s" s="99">
        <v>449</v>
      </c>
      <c r="B303" t="s" s="75">
        <v>95</v>
      </c>
      <c r="C303" t="s" s="99">
        <v>416</v>
      </c>
      <c r="D303" s="78">
        <v>1365503623</v>
      </c>
      <c r="E303" s="78">
        <v>0</v>
      </c>
      <c r="F303" s="78">
        <v>41047077</v>
      </c>
      <c r="G303" s="78">
        <v>11855100</v>
      </c>
      <c r="H303" s="78">
        <v>23975080</v>
      </c>
      <c r="I303" s="78">
        <v>1442380880</v>
      </c>
      <c r="J303" s="79">
        <v>94.67010000000001</v>
      </c>
      <c r="K303" s="79">
        <v>5.3299</v>
      </c>
    </row>
    <row r="304" ht="15" customHeight="1">
      <c r="A304" t="s" s="99">
        <v>590</v>
      </c>
      <c r="B304" t="s" s="75">
        <v>236</v>
      </c>
      <c r="C304" t="s" s="99">
        <v>416</v>
      </c>
      <c r="D304" s="78">
        <v>3286762506</v>
      </c>
      <c r="E304" s="78">
        <v>0</v>
      </c>
      <c r="F304" s="78">
        <v>99972305</v>
      </c>
      <c r="G304" s="78">
        <v>31488600</v>
      </c>
      <c r="H304" s="78">
        <v>47847830</v>
      </c>
      <c r="I304" s="78">
        <v>3466071241</v>
      </c>
      <c r="J304" s="79">
        <v>94.8267</v>
      </c>
      <c r="K304" s="79">
        <v>5.1733</v>
      </c>
    </row>
    <row r="305" ht="15" customHeight="1">
      <c r="A305" t="s" s="99">
        <v>715</v>
      </c>
      <c r="B305" t="s" s="75">
        <v>361</v>
      </c>
      <c r="C305" t="s" s="99">
        <v>416</v>
      </c>
      <c r="D305" s="78">
        <v>2921657092</v>
      </c>
      <c r="E305" s="78">
        <v>0</v>
      </c>
      <c r="F305" s="78">
        <v>113349168</v>
      </c>
      <c r="G305" s="78">
        <v>1938400</v>
      </c>
      <c r="H305" s="78">
        <v>43486920</v>
      </c>
      <c r="I305" s="78">
        <v>3080431580</v>
      </c>
      <c r="J305" s="79">
        <v>94.84569999999999</v>
      </c>
      <c r="K305" s="79">
        <v>5.1543</v>
      </c>
    </row>
    <row r="306" ht="15" customHeight="1">
      <c r="A306" t="s" s="99">
        <v>571</v>
      </c>
      <c r="B306" t="s" s="75">
        <v>217</v>
      </c>
      <c r="C306" t="s" s="99">
        <v>416</v>
      </c>
      <c r="D306" s="78">
        <v>106883692</v>
      </c>
      <c r="E306" s="78">
        <v>0</v>
      </c>
      <c r="F306" s="78">
        <v>2546071</v>
      </c>
      <c r="G306" s="78">
        <v>243600</v>
      </c>
      <c r="H306" s="78">
        <v>3015750</v>
      </c>
      <c r="I306" s="78">
        <v>112689113</v>
      </c>
      <c r="J306" s="79">
        <v>94.84829999999999</v>
      </c>
      <c r="K306" s="79">
        <v>5.1517</v>
      </c>
    </row>
    <row r="307" ht="15" customHeight="1">
      <c r="A307" t="s" s="99">
        <v>456</v>
      </c>
      <c r="B307" t="s" s="75">
        <v>102</v>
      </c>
      <c r="C307" t="s" s="99">
        <v>416</v>
      </c>
      <c r="D307" s="78">
        <v>5510063426</v>
      </c>
      <c r="E307" s="78">
        <v>0</v>
      </c>
      <c r="F307" s="78">
        <v>160902004</v>
      </c>
      <c r="G307" s="78">
        <v>22136100</v>
      </c>
      <c r="H307" s="78">
        <v>114159630</v>
      </c>
      <c r="I307" s="78">
        <v>5807261160</v>
      </c>
      <c r="J307" s="79">
        <v>94.8823</v>
      </c>
      <c r="K307" s="79">
        <v>5.1177</v>
      </c>
    </row>
    <row r="308" ht="15" customHeight="1">
      <c r="A308" t="s" s="99">
        <v>618</v>
      </c>
      <c r="B308" t="s" s="75">
        <v>264</v>
      </c>
      <c r="C308" t="s" s="99">
        <v>416</v>
      </c>
      <c r="D308" s="78">
        <v>624958339</v>
      </c>
      <c r="E308" s="78">
        <v>0</v>
      </c>
      <c r="F308" s="78">
        <v>22519541</v>
      </c>
      <c r="G308" s="78">
        <v>2600830</v>
      </c>
      <c r="H308" s="78">
        <v>8433510</v>
      </c>
      <c r="I308" s="78">
        <v>658512220</v>
      </c>
      <c r="J308" s="79">
        <v>94.9046</v>
      </c>
      <c r="K308" s="79">
        <v>5.0954</v>
      </c>
    </row>
    <row r="309" ht="15" customHeight="1">
      <c r="A309" t="s" s="99">
        <v>650</v>
      </c>
      <c r="B309" t="s" s="75">
        <v>296</v>
      </c>
      <c r="C309" t="s" s="99">
        <v>416</v>
      </c>
      <c r="D309" s="78">
        <v>291054950</v>
      </c>
      <c r="E309" s="78">
        <v>0</v>
      </c>
      <c r="F309" s="78">
        <v>8008209</v>
      </c>
      <c r="G309" s="78">
        <v>659500</v>
      </c>
      <c r="H309" s="78">
        <v>6909964</v>
      </c>
      <c r="I309" s="78">
        <v>306632623</v>
      </c>
      <c r="J309" s="79">
        <v>94.9198</v>
      </c>
      <c r="K309" s="79">
        <v>5.0802</v>
      </c>
    </row>
    <row r="310" ht="15" customHeight="1">
      <c r="A310" t="s" s="99">
        <v>505</v>
      </c>
      <c r="B310" t="s" s="75">
        <v>151</v>
      </c>
      <c r="C310" t="s" s="99">
        <v>416</v>
      </c>
      <c r="D310" s="78">
        <v>684242671</v>
      </c>
      <c r="E310" s="78">
        <v>0</v>
      </c>
      <c r="F310" s="78">
        <v>24874329</v>
      </c>
      <c r="G310" s="78">
        <v>0</v>
      </c>
      <c r="H310" s="78">
        <v>11486928</v>
      </c>
      <c r="I310" s="78">
        <v>720603928</v>
      </c>
      <c r="J310" s="79">
        <v>94.9541</v>
      </c>
      <c r="K310" s="79">
        <v>5.0459</v>
      </c>
    </row>
    <row r="311" ht="15" customHeight="1">
      <c r="A311" t="s" s="99">
        <v>667</v>
      </c>
      <c r="B311" t="s" s="75">
        <v>313</v>
      </c>
      <c r="C311" t="s" s="99">
        <v>416</v>
      </c>
      <c r="D311" s="78">
        <v>2651972659</v>
      </c>
      <c r="E311" s="78">
        <v>0</v>
      </c>
      <c r="F311" s="78">
        <v>106882420</v>
      </c>
      <c r="G311" s="78">
        <v>6210100</v>
      </c>
      <c r="H311" s="78">
        <v>27154855</v>
      </c>
      <c r="I311" s="78">
        <v>2792220034</v>
      </c>
      <c r="J311" s="79">
        <v>94.9772</v>
      </c>
      <c r="K311" s="79">
        <v>5.0228</v>
      </c>
    </row>
    <row r="312" ht="15" customHeight="1">
      <c r="A312" t="s" s="99">
        <v>593</v>
      </c>
      <c r="B312" t="s" s="75">
        <v>239</v>
      </c>
      <c r="C312" t="s" s="99">
        <v>416</v>
      </c>
      <c r="D312" s="78">
        <v>6513661496</v>
      </c>
      <c r="E312" s="78">
        <v>0</v>
      </c>
      <c r="F312" s="78">
        <v>183546364</v>
      </c>
      <c r="G312" s="78">
        <v>21730900</v>
      </c>
      <c r="H312" s="78">
        <v>137891480</v>
      </c>
      <c r="I312" s="78">
        <v>6856830240</v>
      </c>
      <c r="J312" s="79">
        <v>94.9952</v>
      </c>
      <c r="K312" s="79">
        <v>5.0048</v>
      </c>
    </row>
    <row r="313" ht="15" customHeight="1">
      <c r="A313" t="s" s="99">
        <v>672</v>
      </c>
      <c r="B313" t="s" s="75">
        <v>318</v>
      </c>
      <c r="C313" t="s" s="99">
        <v>416</v>
      </c>
      <c r="D313" s="78">
        <v>1329151966</v>
      </c>
      <c r="E313" s="78">
        <v>0</v>
      </c>
      <c r="F313" s="78">
        <v>28108934</v>
      </c>
      <c r="G313" s="78">
        <v>4439200</v>
      </c>
      <c r="H313" s="78">
        <v>36854231</v>
      </c>
      <c r="I313" s="78">
        <v>1398554331</v>
      </c>
      <c r="J313" s="79">
        <v>95.0376</v>
      </c>
      <c r="K313" s="79">
        <v>4.9624</v>
      </c>
    </row>
    <row r="314" ht="15" customHeight="1">
      <c r="A314" t="s" s="99">
        <v>549</v>
      </c>
      <c r="B314" t="s" s="75">
        <v>195</v>
      </c>
      <c r="C314" t="s" s="99">
        <v>416</v>
      </c>
      <c r="D314" s="78">
        <v>3047197901</v>
      </c>
      <c r="E314" s="78">
        <v>0</v>
      </c>
      <c r="F314" s="78">
        <v>83085229</v>
      </c>
      <c r="G314" s="78">
        <v>34195300</v>
      </c>
      <c r="H314" s="78">
        <v>37826160</v>
      </c>
      <c r="I314" s="78">
        <v>3202304590</v>
      </c>
      <c r="J314" s="79">
        <v>95.1564</v>
      </c>
      <c r="K314" s="79">
        <v>4.8436</v>
      </c>
    </row>
    <row r="315" ht="15" customHeight="1">
      <c r="A315" t="s" s="99">
        <v>684</v>
      </c>
      <c r="B315" t="s" s="75">
        <v>330</v>
      </c>
      <c r="C315" t="s" s="99">
        <v>416</v>
      </c>
      <c r="D315" s="78">
        <v>1519030220</v>
      </c>
      <c r="E315" s="78">
        <v>0</v>
      </c>
      <c r="F315" s="78">
        <v>25857687</v>
      </c>
      <c r="G315" s="78">
        <v>2928500</v>
      </c>
      <c r="H315" s="78">
        <v>48534980</v>
      </c>
      <c r="I315" s="78">
        <v>1596351387</v>
      </c>
      <c r="J315" s="79">
        <v>95.1564</v>
      </c>
      <c r="K315" s="79">
        <v>4.8436</v>
      </c>
    </row>
    <row r="316" ht="15" customHeight="1">
      <c r="A316" t="s" s="99">
        <v>583</v>
      </c>
      <c r="B316" t="s" s="75">
        <v>229</v>
      </c>
      <c r="C316" t="s" s="99">
        <v>416</v>
      </c>
      <c r="D316" s="78">
        <v>7525504672</v>
      </c>
      <c r="E316" s="78">
        <v>0</v>
      </c>
      <c r="F316" s="78">
        <v>273846443</v>
      </c>
      <c r="G316" s="78">
        <v>18303300</v>
      </c>
      <c r="H316" s="78">
        <v>90872590</v>
      </c>
      <c r="I316" s="78">
        <v>7908527005</v>
      </c>
      <c r="J316" s="79">
        <v>95.1568</v>
      </c>
      <c r="K316" s="79">
        <v>4.8432</v>
      </c>
    </row>
    <row r="317" ht="15" customHeight="1">
      <c r="A317" t="s" s="99">
        <v>441</v>
      </c>
      <c r="B317" t="s" s="75">
        <v>87</v>
      </c>
      <c r="C317" t="s" s="99">
        <v>416</v>
      </c>
      <c r="D317" s="78">
        <v>9865780750</v>
      </c>
      <c r="E317" s="78">
        <v>0</v>
      </c>
      <c r="F317" s="78">
        <v>369541149</v>
      </c>
      <c r="G317" s="78">
        <v>28333500</v>
      </c>
      <c r="H317" s="78">
        <v>101631270</v>
      </c>
      <c r="I317" s="78">
        <v>10365286669</v>
      </c>
      <c r="J317" s="79">
        <v>95.181</v>
      </c>
      <c r="K317" s="79">
        <v>4.819</v>
      </c>
    </row>
    <row r="318" ht="15" customHeight="1">
      <c r="A318" t="s" s="99">
        <v>475</v>
      </c>
      <c r="B318" t="s" s="75">
        <v>121</v>
      </c>
      <c r="C318" t="s" s="99">
        <v>416</v>
      </c>
      <c r="D318" s="78">
        <v>199418465</v>
      </c>
      <c r="E318" s="78">
        <v>0</v>
      </c>
      <c r="F318" s="78">
        <v>3085195</v>
      </c>
      <c r="G318" s="78">
        <v>979280</v>
      </c>
      <c r="H318" s="78">
        <v>5725680</v>
      </c>
      <c r="I318" s="78">
        <v>209208620</v>
      </c>
      <c r="J318" s="79">
        <v>95.32040000000001</v>
      </c>
      <c r="K318" s="79">
        <v>4.6796</v>
      </c>
    </row>
    <row r="319" ht="15" customHeight="1">
      <c r="A319" t="s" s="99">
        <v>718</v>
      </c>
      <c r="B319" t="s" s="75">
        <v>364</v>
      </c>
      <c r="C319" t="s" s="99">
        <v>416</v>
      </c>
      <c r="D319" s="78">
        <v>1661101574</v>
      </c>
      <c r="E319" s="78">
        <v>0</v>
      </c>
      <c r="F319" s="78">
        <v>26622656</v>
      </c>
      <c r="G319" s="78">
        <v>13208232</v>
      </c>
      <c r="H319" s="78">
        <v>41608377</v>
      </c>
      <c r="I319" s="78">
        <v>1742540839</v>
      </c>
      <c r="J319" s="79">
        <v>95.32640000000001</v>
      </c>
      <c r="K319" s="79">
        <v>4.6736</v>
      </c>
    </row>
    <row r="320" ht="15" customHeight="1">
      <c r="A320" t="s" s="99">
        <v>442</v>
      </c>
      <c r="B320" t="s" s="75">
        <v>88</v>
      </c>
      <c r="C320" t="s" s="99">
        <v>416</v>
      </c>
      <c r="D320" s="78">
        <v>1070936117</v>
      </c>
      <c r="E320" s="78">
        <v>0</v>
      </c>
      <c r="F320" s="78">
        <v>21942571</v>
      </c>
      <c r="G320" s="78">
        <v>5092451</v>
      </c>
      <c r="H320" s="78">
        <v>25233437</v>
      </c>
      <c r="I320" s="78">
        <v>1123204576</v>
      </c>
      <c r="J320" s="79">
        <v>95.34650000000001</v>
      </c>
      <c r="K320" s="79">
        <v>4.6535</v>
      </c>
    </row>
    <row r="321" ht="15" customHeight="1">
      <c r="A321" t="s" s="99">
        <v>687</v>
      </c>
      <c r="B321" t="s" s="75">
        <v>333</v>
      </c>
      <c r="C321" t="s" s="99">
        <v>416</v>
      </c>
      <c r="D321" s="78">
        <v>280336950</v>
      </c>
      <c r="E321" s="78">
        <v>0</v>
      </c>
      <c r="F321" s="78">
        <v>2045278</v>
      </c>
      <c r="G321" s="78">
        <v>935454</v>
      </c>
      <c r="H321" s="78">
        <v>9954900</v>
      </c>
      <c r="I321" s="78">
        <v>293272582</v>
      </c>
      <c r="J321" s="79">
        <v>95.58920000000001</v>
      </c>
      <c r="K321" s="79">
        <v>4.4108</v>
      </c>
    </row>
    <row r="322" ht="15" customHeight="1">
      <c r="A322" t="s" s="99">
        <v>759</v>
      </c>
      <c r="B322" t="s" s="75">
        <v>405</v>
      </c>
      <c r="C322" t="s" s="99">
        <v>416</v>
      </c>
      <c r="D322" s="78">
        <v>9382013086</v>
      </c>
      <c r="E322" s="78">
        <v>0</v>
      </c>
      <c r="F322" s="78">
        <v>289980256</v>
      </c>
      <c r="G322" s="78">
        <v>37506800</v>
      </c>
      <c r="H322" s="78">
        <v>105010370</v>
      </c>
      <c r="I322" s="78">
        <v>9814510512</v>
      </c>
      <c r="J322" s="79">
        <v>95.5933</v>
      </c>
      <c r="K322" s="79">
        <v>4.4067</v>
      </c>
    </row>
    <row r="323" ht="15" customHeight="1">
      <c r="A323" t="s" s="99">
        <v>620</v>
      </c>
      <c r="B323" t="s" s="75">
        <v>266</v>
      </c>
      <c r="C323" t="s" s="99">
        <v>416</v>
      </c>
      <c r="D323" s="78">
        <v>2119375719</v>
      </c>
      <c r="E323" s="78">
        <v>0</v>
      </c>
      <c r="F323" s="78">
        <v>55093523</v>
      </c>
      <c r="G323" s="78">
        <v>3863600</v>
      </c>
      <c r="H323" s="78">
        <v>38602405</v>
      </c>
      <c r="I323" s="78">
        <v>2216935247</v>
      </c>
      <c r="J323" s="79">
        <v>95.5994</v>
      </c>
      <c r="K323" s="79">
        <v>4.4006</v>
      </c>
    </row>
    <row r="324" ht="15" customHeight="1">
      <c r="A324" t="s" s="99">
        <v>730</v>
      </c>
      <c r="B324" t="s" s="75">
        <v>376</v>
      </c>
      <c r="C324" t="s" s="99">
        <v>416</v>
      </c>
      <c r="D324" s="78">
        <v>4606059010</v>
      </c>
      <c r="E324" s="78">
        <v>0</v>
      </c>
      <c r="F324" s="78">
        <v>144149490</v>
      </c>
      <c r="G324" s="78">
        <v>4892800</v>
      </c>
      <c r="H324" s="78">
        <v>62509100</v>
      </c>
      <c r="I324" s="78">
        <v>4817610400</v>
      </c>
      <c r="J324" s="79">
        <v>95.6088</v>
      </c>
      <c r="K324" s="79">
        <v>4.3912</v>
      </c>
    </row>
    <row r="325" ht="15" customHeight="1">
      <c r="A325" t="s" s="99">
        <v>748</v>
      </c>
      <c r="B325" t="s" s="75">
        <v>394</v>
      </c>
      <c r="C325" t="s" s="99">
        <v>416</v>
      </c>
      <c r="D325" s="78">
        <v>7328336680</v>
      </c>
      <c r="E325" s="78">
        <v>0</v>
      </c>
      <c r="F325" s="78">
        <v>221835820</v>
      </c>
      <c r="G325" s="78">
        <v>9961900</v>
      </c>
      <c r="H325" s="78">
        <v>104329000</v>
      </c>
      <c r="I325" s="78">
        <v>7664463400</v>
      </c>
      <c r="J325" s="79">
        <v>95.61450000000001</v>
      </c>
      <c r="K325" s="79">
        <v>4.3855</v>
      </c>
    </row>
    <row r="326" ht="15" customHeight="1">
      <c r="A326" t="s" s="99">
        <v>540</v>
      </c>
      <c r="B326" t="s" s="75">
        <v>186</v>
      </c>
      <c r="C326" t="s" s="99">
        <v>416</v>
      </c>
      <c r="D326" s="78">
        <v>1520337340</v>
      </c>
      <c r="E326" s="78">
        <v>0</v>
      </c>
      <c r="F326" s="78">
        <v>45276940</v>
      </c>
      <c r="G326" s="78">
        <v>2316200</v>
      </c>
      <c r="H326" s="78">
        <v>21164137</v>
      </c>
      <c r="I326" s="78">
        <v>1589094617</v>
      </c>
      <c r="J326" s="79">
        <v>95.67319999999999</v>
      </c>
      <c r="K326" s="79">
        <v>4.3268</v>
      </c>
    </row>
    <row r="327" ht="15" customHeight="1">
      <c r="A327" t="s" s="99">
        <v>478</v>
      </c>
      <c r="B327" t="s" s="75">
        <v>124</v>
      </c>
      <c r="C327" t="s" s="99">
        <v>416</v>
      </c>
      <c r="D327" s="78">
        <v>146714000</v>
      </c>
      <c r="E327" s="78">
        <v>0</v>
      </c>
      <c r="F327" s="78">
        <v>1377344</v>
      </c>
      <c r="G327" s="78">
        <v>1446100</v>
      </c>
      <c r="H327" s="78">
        <v>3646457</v>
      </c>
      <c r="I327" s="78">
        <v>153183901</v>
      </c>
      <c r="J327" s="79">
        <v>95.7764</v>
      </c>
      <c r="K327" s="79">
        <v>4.2236</v>
      </c>
    </row>
    <row r="328" ht="15" customHeight="1">
      <c r="A328" t="s" s="99">
        <v>742</v>
      </c>
      <c r="B328" t="s" s="75">
        <v>388</v>
      </c>
      <c r="C328" t="s" s="99">
        <v>416</v>
      </c>
      <c r="D328" s="78">
        <v>4174786283</v>
      </c>
      <c r="E328" s="78">
        <v>0</v>
      </c>
      <c r="F328" s="78">
        <v>118009852</v>
      </c>
      <c r="G328" s="78">
        <v>16763135</v>
      </c>
      <c r="H328" s="78">
        <v>44899800</v>
      </c>
      <c r="I328" s="78">
        <v>4354459070</v>
      </c>
      <c r="J328" s="79">
        <v>95.8738</v>
      </c>
      <c r="K328" s="79">
        <v>4.1262</v>
      </c>
    </row>
    <row r="329" ht="15" customHeight="1">
      <c r="A329" t="s" s="99">
        <v>557</v>
      </c>
      <c r="B329" t="s" s="75">
        <v>203</v>
      </c>
      <c r="C329" t="s" s="99">
        <v>416</v>
      </c>
      <c r="D329" s="78">
        <v>2754972466</v>
      </c>
      <c r="E329" s="78">
        <v>0</v>
      </c>
      <c r="F329" s="78">
        <v>72677334</v>
      </c>
      <c r="G329" s="78">
        <v>0</v>
      </c>
      <c r="H329" s="78">
        <v>45579520</v>
      </c>
      <c r="I329" s="78">
        <v>2873229320</v>
      </c>
      <c r="J329" s="79">
        <v>95.88420000000001</v>
      </c>
      <c r="K329" s="79">
        <v>4.1158</v>
      </c>
    </row>
    <row r="330" ht="15" customHeight="1">
      <c r="A330" t="s" s="99">
        <v>733</v>
      </c>
      <c r="B330" t="s" s="75">
        <v>379</v>
      </c>
      <c r="C330" t="s" s="99">
        <v>416</v>
      </c>
      <c r="D330" s="78">
        <v>3373084601</v>
      </c>
      <c r="E330" s="78">
        <v>0</v>
      </c>
      <c r="F330" s="78">
        <v>96369329</v>
      </c>
      <c r="G330" s="78">
        <v>1208700</v>
      </c>
      <c r="H330" s="78">
        <v>46567520</v>
      </c>
      <c r="I330" s="78">
        <v>3517230150</v>
      </c>
      <c r="J330" s="79">
        <v>95.90170000000001</v>
      </c>
      <c r="K330" s="79">
        <v>4.0983</v>
      </c>
    </row>
    <row r="331" ht="15" customHeight="1">
      <c r="A331" t="s" s="99">
        <v>534</v>
      </c>
      <c r="B331" t="s" s="75">
        <v>180</v>
      </c>
      <c r="C331" t="s" s="99">
        <v>416</v>
      </c>
      <c r="D331" s="78">
        <v>1928459012</v>
      </c>
      <c r="E331" s="78">
        <v>0</v>
      </c>
      <c r="F331" s="78">
        <v>59512647</v>
      </c>
      <c r="G331" s="78">
        <v>866000</v>
      </c>
      <c r="H331" s="78">
        <v>21529910</v>
      </c>
      <c r="I331" s="78">
        <v>2010367569</v>
      </c>
      <c r="J331" s="79">
        <v>95.92570000000001</v>
      </c>
      <c r="K331" s="79">
        <v>4.0743</v>
      </c>
    </row>
    <row r="332" ht="15" customHeight="1">
      <c r="A332" t="s" s="99">
        <v>604</v>
      </c>
      <c r="B332" t="s" s="75">
        <v>250</v>
      </c>
      <c r="C332" t="s" s="99">
        <v>416</v>
      </c>
      <c r="D332" s="78">
        <v>7786822687</v>
      </c>
      <c r="E332" s="78">
        <v>0</v>
      </c>
      <c r="F332" s="78">
        <v>157416678</v>
      </c>
      <c r="G332" s="78">
        <v>5196700</v>
      </c>
      <c r="H332" s="78">
        <v>163569140</v>
      </c>
      <c r="I332" s="78">
        <v>8113005205</v>
      </c>
      <c r="J332" s="79">
        <v>95.9795</v>
      </c>
      <c r="K332" s="79">
        <v>4.0205</v>
      </c>
    </row>
    <row r="333" ht="15" customHeight="1">
      <c r="A333" t="s" s="99">
        <v>643</v>
      </c>
      <c r="B333" t="s" s="75">
        <v>289</v>
      </c>
      <c r="C333" t="s" s="99">
        <v>416</v>
      </c>
      <c r="D333" s="78">
        <v>677903088</v>
      </c>
      <c r="E333" s="78">
        <v>0</v>
      </c>
      <c r="F333" s="78">
        <v>11596312</v>
      </c>
      <c r="G333" s="78">
        <v>5420100</v>
      </c>
      <c r="H333" s="78">
        <v>11169041</v>
      </c>
      <c r="I333" s="78">
        <v>706088541</v>
      </c>
      <c r="J333" s="79">
        <v>96.0082</v>
      </c>
      <c r="K333" s="79">
        <v>3.9918</v>
      </c>
    </row>
    <row r="334" ht="15" customHeight="1">
      <c r="A334" t="s" s="99">
        <v>524</v>
      </c>
      <c r="B334" t="s" s="75">
        <v>170</v>
      </c>
      <c r="C334" t="s" s="99">
        <v>416</v>
      </c>
      <c r="D334" s="78">
        <v>228495670</v>
      </c>
      <c r="E334" s="78">
        <v>0</v>
      </c>
      <c r="F334" s="78">
        <v>7949000</v>
      </c>
      <c r="G334" s="78">
        <v>476800</v>
      </c>
      <c r="H334" s="78">
        <v>977735</v>
      </c>
      <c r="I334" s="78">
        <v>237899205</v>
      </c>
      <c r="J334" s="79">
        <v>96.04730000000001</v>
      </c>
      <c r="K334" s="79">
        <v>3.9527</v>
      </c>
    </row>
    <row r="335" ht="15" customHeight="1">
      <c r="A335" t="s" s="99">
        <v>679</v>
      </c>
      <c r="B335" t="s" s="75">
        <v>325</v>
      </c>
      <c r="C335" t="s" s="99">
        <v>416</v>
      </c>
      <c r="D335" s="78">
        <v>6564963819</v>
      </c>
      <c r="E335" s="78">
        <v>0</v>
      </c>
      <c r="F335" s="78">
        <v>184857681</v>
      </c>
      <c r="G335" s="78">
        <v>13735900</v>
      </c>
      <c r="H335" s="78">
        <v>70001050</v>
      </c>
      <c r="I335" s="78">
        <v>6833558450</v>
      </c>
      <c r="J335" s="79">
        <v>96.06950000000001</v>
      </c>
      <c r="K335" s="79">
        <v>3.9305</v>
      </c>
    </row>
    <row r="336" ht="15" customHeight="1">
      <c r="A336" t="s" s="99">
        <v>608</v>
      </c>
      <c r="B336" t="s" s="75">
        <v>254</v>
      </c>
      <c r="C336" t="s" s="99">
        <v>416</v>
      </c>
      <c r="D336" s="78">
        <v>583695815</v>
      </c>
      <c r="E336" s="78">
        <v>0</v>
      </c>
      <c r="F336" s="78">
        <v>10180552</v>
      </c>
      <c r="G336" s="78">
        <v>968260</v>
      </c>
      <c r="H336" s="78">
        <v>12497981</v>
      </c>
      <c r="I336" s="78">
        <v>607342608</v>
      </c>
      <c r="J336" s="79">
        <v>96.1065</v>
      </c>
      <c r="K336" s="79">
        <v>3.8935</v>
      </c>
    </row>
    <row r="337" ht="15" customHeight="1">
      <c r="A337" t="s" s="99">
        <v>611</v>
      </c>
      <c r="B337" t="s" s="75">
        <v>257</v>
      </c>
      <c r="C337" t="s" s="99">
        <v>416</v>
      </c>
      <c r="D337" s="78">
        <v>1222230470</v>
      </c>
      <c r="E337" s="78">
        <v>0</v>
      </c>
      <c r="F337" s="78">
        <v>16498631</v>
      </c>
      <c r="G337" s="78">
        <v>563100</v>
      </c>
      <c r="H337" s="78">
        <v>31355750</v>
      </c>
      <c r="I337" s="78">
        <v>1270647951</v>
      </c>
      <c r="J337" s="79">
        <v>96.1895</v>
      </c>
      <c r="K337" s="79">
        <v>3.8105</v>
      </c>
    </row>
    <row r="338" ht="15" customHeight="1">
      <c r="A338" t="s" s="99">
        <v>426</v>
      </c>
      <c r="B338" t="s" s="75">
        <v>72</v>
      </c>
      <c r="C338" t="s" s="99">
        <v>416</v>
      </c>
      <c r="D338" s="78">
        <v>938173012</v>
      </c>
      <c r="E338" s="78">
        <v>0</v>
      </c>
      <c r="F338" s="78">
        <v>17059162</v>
      </c>
      <c r="G338" s="78">
        <v>6727700</v>
      </c>
      <c r="H338" s="78">
        <v>13242668</v>
      </c>
      <c r="I338" s="78">
        <v>975202542</v>
      </c>
      <c r="J338" s="79">
        <v>96.2029</v>
      </c>
      <c r="K338" s="79">
        <v>3.7971</v>
      </c>
    </row>
    <row r="339" ht="15" customHeight="1">
      <c r="A339" t="s" s="99">
        <v>595</v>
      </c>
      <c r="B339" t="s" s="75">
        <v>241</v>
      </c>
      <c r="C339" t="s" s="99">
        <v>416</v>
      </c>
      <c r="D339" s="78">
        <v>1113322113</v>
      </c>
      <c r="E339" s="78">
        <v>0</v>
      </c>
      <c r="F339" s="78">
        <v>24353736</v>
      </c>
      <c r="G339" s="78">
        <v>10041870</v>
      </c>
      <c r="H339" s="78">
        <v>9444044</v>
      </c>
      <c r="I339" s="78">
        <v>1157161763</v>
      </c>
      <c r="J339" s="79">
        <v>96.2115</v>
      </c>
      <c r="K339" s="79">
        <v>3.7885</v>
      </c>
    </row>
    <row r="340" ht="15" customHeight="1">
      <c r="A340" t="s" s="99">
        <v>656</v>
      </c>
      <c r="B340" t="s" s="75">
        <v>302</v>
      </c>
      <c r="C340" t="s" s="99">
        <v>416</v>
      </c>
      <c r="D340" s="78">
        <v>637244738</v>
      </c>
      <c r="E340" s="78">
        <v>0</v>
      </c>
      <c r="F340" s="78">
        <v>8970797</v>
      </c>
      <c r="G340" s="78">
        <v>2097600</v>
      </c>
      <c r="H340" s="78">
        <v>13931210</v>
      </c>
      <c r="I340" s="78">
        <v>662244345</v>
      </c>
      <c r="J340" s="79">
        <v>96.22499999999999</v>
      </c>
      <c r="K340" s="79">
        <v>3.775</v>
      </c>
    </row>
    <row r="341" ht="15" customHeight="1">
      <c r="A341" t="s" s="99">
        <v>572</v>
      </c>
      <c r="B341" t="s" s="75">
        <v>218</v>
      </c>
      <c r="C341" t="s" s="99">
        <v>416</v>
      </c>
      <c r="D341" s="78">
        <v>2502986825</v>
      </c>
      <c r="E341" s="78">
        <v>0</v>
      </c>
      <c r="F341" s="78">
        <v>42560949</v>
      </c>
      <c r="G341" s="78">
        <v>3753129</v>
      </c>
      <c r="H341" s="78">
        <v>49757630</v>
      </c>
      <c r="I341" s="78">
        <v>2599058533</v>
      </c>
      <c r="J341" s="79">
        <v>96.3036</v>
      </c>
      <c r="K341" s="79">
        <v>3.6964</v>
      </c>
    </row>
    <row r="342" ht="15" customHeight="1">
      <c r="A342" t="s" s="99">
        <v>497</v>
      </c>
      <c r="B342" t="s" s="75">
        <v>143</v>
      </c>
      <c r="C342" t="s" s="99">
        <v>416</v>
      </c>
      <c r="D342" s="78">
        <v>6109434439</v>
      </c>
      <c r="E342" s="78">
        <v>0</v>
      </c>
      <c r="F342" s="78">
        <v>133527441</v>
      </c>
      <c r="G342" s="78">
        <v>2921100</v>
      </c>
      <c r="H342" s="78">
        <v>81335690</v>
      </c>
      <c r="I342" s="78">
        <v>6327218670</v>
      </c>
      <c r="J342" s="79">
        <v>96.55800000000001</v>
      </c>
      <c r="K342" s="79">
        <v>3.442</v>
      </c>
    </row>
    <row r="343" ht="15" customHeight="1">
      <c r="A343" t="s" s="99">
        <v>550</v>
      </c>
      <c r="B343" t="s" s="75">
        <v>196</v>
      </c>
      <c r="C343" t="s" s="99">
        <v>416</v>
      </c>
      <c r="D343" s="78">
        <v>460491049</v>
      </c>
      <c r="E343" s="78">
        <v>0</v>
      </c>
      <c r="F343" s="78">
        <v>5096651</v>
      </c>
      <c r="G343" s="78">
        <v>724400</v>
      </c>
      <c r="H343" s="78">
        <v>10440796</v>
      </c>
      <c r="I343" s="78">
        <v>476752896</v>
      </c>
      <c r="J343" s="79">
        <v>96.589</v>
      </c>
      <c r="K343" s="79">
        <v>3.411</v>
      </c>
    </row>
    <row r="344" ht="15" customHeight="1">
      <c r="A344" t="s" s="99">
        <v>610</v>
      </c>
      <c r="B344" t="s" s="75">
        <v>256</v>
      </c>
      <c r="C344" t="s" s="99">
        <v>416</v>
      </c>
      <c r="D344" s="78">
        <v>95138100</v>
      </c>
      <c r="E344" s="78">
        <v>0</v>
      </c>
      <c r="F344" s="78">
        <v>271288</v>
      </c>
      <c r="G344" s="78">
        <v>536200</v>
      </c>
      <c r="H344" s="78">
        <v>2433321</v>
      </c>
      <c r="I344" s="78">
        <v>98378909</v>
      </c>
      <c r="J344" s="79">
        <v>96.7058</v>
      </c>
      <c r="K344" s="79">
        <v>3.2942</v>
      </c>
    </row>
    <row r="345" ht="15" customHeight="1">
      <c r="A345" t="s" s="99">
        <v>501</v>
      </c>
      <c r="B345" t="s" s="75">
        <v>147</v>
      </c>
      <c r="C345" t="s" s="99">
        <v>416</v>
      </c>
      <c r="D345" s="78">
        <v>4106582260</v>
      </c>
      <c r="E345" s="78">
        <v>0</v>
      </c>
      <c r="F345" s="78">
        <v>81799250</v>
      </c>
      <c r="G345" s="78">
        <v>10647800</v>
      </c>
      <c r="H345" s="78">
        <v>40220270</v>
      </c>
      <c r="I345" s="78">
        <v>4239249580</v>
      </c>
      <c r="J345" s="79">
        <v>96.87050000000001</v>
      </c>
      <c r="K345" s="79">
        <v>3.1295</v>
      </c>
    </row>
    <row r="346" ht="15" customHeight="1">
      <c r="A346" t="s" s="99">
        <v>493</v>
      </c>
      <c r="B346" t="s" s="75">
        <v>139</v>
      </c>
      <c r="C346" t="s" s="99">
        <v>416</v>
      </c>
      <c r="D346" s="78">
        <v>2900952829</v>
      </c>
      <c r="E346" s="78">
        <v>0</v>
      </c>
      <c r="F346" s="78">
        <v>18173749</v>
      </c>
      <c r="G346" s="78">
        <v>8153500</v>
      </c>
      <c r="H346" s="78">
        <v>62376900</v>
      </c>
      <c r="I346" s="78">
        <v>2989656978</v>
      </c>
      <c r="J346" s="79">
        <v>97.033</v>
      </c>
      <c r="K346" s="79">
        <v>2.967</v>
      </c>
    </row>
    <row r="347" ht="15" customHeight="1">
      <c r="A347" t="s" s="99">
        <v>453</v>
      </c>
      <c r="B347" t="s" s="75">
        <v>99</v>
      </c>
      <c r="C347" t="s" s="99">
        <v>416</v>
      </c>
      <c r="D347" s="78">
        <v>2314750998</v>
      </c>
      <c r="E347" s="78">
        <v>0</v>
      </c>
      <c r="F347" s="78">
        <v>15453403</v>
      </c>
      <c r="G347" s="78">
        <v>2160453</v>
      </c>
      <c r="H347" s="78">
        <v>50599894</v>
      </c>
      <c r="I347" s="78">
        <v>2382964748</v>
      </c>
      <c r="J347" s="79">
        <v>97.1374</v>
      </c>
      <c r="K347" s="79">
        <v>2.8626</v>
      </c>
    </row>
    <row r="348" ht="15" customHeight="1">
      <c r="A348" t="s" s="99">
        <v>739</v>
      </c>
      <c r="B348" t="s" s="75">
        <v>385</v>
      </c>
      <c r="C348" t="s" s="99">
        <v>416</v>
      </c>
      <c r="D348" s="78">
        <v>1353610071</v>
      </c>
      <c r="E348" s="78">
        <v>0</v>
      </c>
      <c r="F348" s="78">
        <v>11333470</v>
      </c>
      <c r="G348" s="78">
        <v>2837100</v>
      </c>
      <c r="H348" s="78">
        <v>22662650</v>
      </c>
      <c r="I348" s="78">
        <v>1390443291</v>
      </c>
      <c r="J348" s="79">
        <v>97.351</v>
      </c>
      <c r="K348" s="79">
        <v>2.649</v>
      </c>
    </row>
    <row r="349" ht="15" customHeight="1">
      <c r="A349" t="s" s="99">
        <v>421</v>
      </c>
      <c r="B349" t="s" s="75">
        <v>67</v>
      </c>
      <c r="C349" t="s" s="99">
        <v>416</v>
      </c>
      <c r="D349" s="78">
        <v>311310436</v>
      </c>
      <c r="E349" s="78">
        <v>0</v>
      </c>
      <c r="F349" s="78">
        <v>1843166</v>
      </c>
      <c r="G349" s="78">
        <v>0</v>
      </c>
      <c r="H349" s="78">
        <v>5472067</v>
      </c>
      <c r="I349" s="78">
        <v>318625669</v>
      </c>
      <c r="J349" s="79">
        <v>97.7041</v>
      </c>
      <c r="K349" s="79">
        <v>2.2959</v>
      </c>
    </row>
    <row r="350" ht="15" customHeight="1">
      <c r="A350" t="s" s="99">
        <v>477</v>
      </c>
      <c r="B350" t="s" s="75">
        <v>123</v>
      </c>
      <c r="C350" t="s" s="99">
        <v>416</v>
      </c>
      <c r="D350" s="78">
        <v>4168266761</v>
      </c>
      <c r="E350" s="78">
        <v>0</v>
      </c>
      <c r="F350" s="78">
        <v>34260809</v>
      </c>
      <c r="G350" s="78">
        <v>879200</v>
      </c>
      <c r="H350" s="78">
        <v>54673270</v>
      </c>
      <c r="I350" s="78">
        <v>4258080040</v>
      </c>
      <c r="J350" s="79">
        <v>97.8908</v>
      </c>
      <c r="K350" s="79">
        <v>2.1092</v>
      </c>
    </row>
    <row r="351" ht="15" customHeight="1">
      <c r="A351" t="s" s="99">
        <v>735</v>
      </c>
      <c r="B351" t="s" s="75">
        <v>381</v>
      </c>
      <c r="C351" t="s" s="99">
        <v>416</v>
      </c>
      <c r="D351" s="78">
        <v>1117971972</v>
      </c>
      <c r="E351" s="78">
        <v>0</v>
      </c>
      <c r="F351" s="78">
        <v>11097474</v>
      </c>
      <c r="G351" s="78">
        <v>1472000</v>
      </c>
      <c r="H351" s="78">
        <v>9752698</v>
      </c>
      <c r="I351" s="78">
        <v>1140294144</v>
      </c>
      <c r="J351" s="79">
        <v>98.0424</v>
      </c>
      <c r="K351" s="79">
        <v>1.9576</v>
      </c>
    </row>
    <row r="352" ht="15" customHeight="1">
      <c r="A352" t="s" s="99">
        <v>519</v>
      </c>
      <c r="B352" t="s" s="75">
        <v>165</v>
      </c>
      <c r="C352" t="s" s="99">
        <v>416</v>
      </c>
      <c r="D352" s="78">
        <v>922507225</v>
      </c>
      <c r="E352" s="78">
        <v>0</v>
      </c>
      <c r="F352" s="78">
        <v>9525628</v>
      </c>
      <c r="G352" s="78">
        <v>234400</v>
      </c>
      <c r="H352" s="78">
        <v>7861035</v>
      </c>
      <c r="I352" s="78">
        <v>940128288</v>
      </c>
      <c r="J352" s="79">
        <v>98.12569999999999</v>
      </c>
      <c r="K352" s="79">
        <v>1.8743</v>
      </c>
    </row>
    <row r="353" ht="15" customHeight="1">
      <c r="A353" t="s" s="99">
        <v>466</v>
      </c>
      <c r="B353" t="s" s="75">
        <v>112</v>
      </c>
      <c r="C353" t="s" s="99">
        <v>416</v>
      </c>
      <c r="D353" s="78">
        <v>2070622004</v>
      </c>
      <c r="E353" s="78">
        <v>0</v>
      </c>
      <c r="F353" s="78">
        <v>11141398</v>
      </c>
      <c r="G353" s="78">
        <v>1483500</v>
      </c>
      <c r="H353" s="78">
        <v>25803200</v>
      </c>
      <c r="I353" s="78">
        <v>2109050102</v>
      </c>
      <c r="J353" s="79">
        <v>98.17789999999999</v>
      </c>
      <c r="K353" s="79">
        <v>1.8221</v>
      </c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